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F1BFB29-1D37-4611-B134-C94E91FA59A8}" xr6:coauthVersionLast="47" xr6:coauthVersionMax="47" xr10:uidLastSave="{00000000-0000-0000-0000-000000000000}"/>
  <bookViews>
    <workbookView xWindow="-120" yWindow="-120" windowWidth="29040" windowHeight="15840" tabRatio="565" firstSheet="3" activeTab="6" xr2:uid="{00000000-000D-0000-FFFF-FFFF00000000}"/>
  </bookViews>
  <sheets>
    <sheet name="工作表1" sheetId="6" state="hidden" r:id="rId1"/>
    <sheet name="0106-0110" sheetId="14" r:id="rId2"/>
    <sheet name="0113-0117" sheetId="1" r:id="rId3"/>
    <sheet name="0120" sheetId="9" r:id="rId4"/>
    <sheet name="0210-0214" sheetId="11" r:id="rId5"/>
    <sheet name="0217-0221" sheetId="15" r:id="rId6"/>
    <sheet name="0224-0228" sheetId="16" r:id="rId7"/>
    <sheet name="7.24-7.28" sheetId="4" state="hidden" r:id="rId8"/>
    <sheet name="7.31" sheetId="5" state="hidden" r:id="rId9"/>
  </sheets>
  <definedNames>
    <definedName name="_xlnm.Print_Area" localSheetId="1">'0106-0110'!$A$1:$AB$33</definedName>
    <definedName name="_xlnm.Print_Area" localSheetId="2">'0113-0117'!$A$1:$AA$33</definedName>
    <definedName name="_xlnm.Print_Area" localSheetId="3">'0120'!$A$1:$AA$33</definedName>
    <definedName name="_xlnm.Print_Area" localSheetId="4">'0210-0214'!$A$1:$AB$33</definedName>
    <definedName name="_xlnm.Print_Area" localSheetId="5">'0217-0221'!$A$1:$AA$33</definedName>
    <definedName name="_xlnm.Print_Area" localSheetId="6">'0224-0228'!$A$1:$AA$33</definedName>
    <definedName name="_xlnm.Print_Area" localSheetId="7">'7.24-7.28'!$A$1:$Z$33</definedName>
    <definedName name="_xlnm.Print_Area" localSheetId="8">'7.31'!$A$1:$Z$33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1" i="16" l="1"/>
  <c r="P21" i="16"/>
  <c r="K25" i="16"/>
  <c r="K24" i="16"/>
  <c r="K23" i="16"/>
  <c r="K22" i="16"/>
  <c r="K21" i="16"/>
  <c r="Z22" i="15"/>
  <c r="Z21" i="15"/>
  <c r="U22" i="15"/>
  <c r="U21" i="15"/>
  <c r="P21" i="15"/>
  <c r="K22" i="15"/>
  <c r="K21" i="15"/>
  <c r="U21" i="11"/>
  <c r="P21" i="11"/>
  <c r="K22" i="11"/>
  <c r="K21" i="11"/>
  <c r="F8" i="1"/>
  <c r="U9" i="1"/>
  <c r="AA12" i="14"/>
  <c r="F22" i="9" l="1"/>
  <c r="U22" i="1"/>
  <c r="U23" i="1"/>
  <c r="U21" i="1"/>
  <c r="P22" i="1"/>
  <c r="P21" i="1"/>
  <c r="K23" i="1"/>
  <c r="K22" i="1"/>
  <c r="K21" i="1"/>
  <c r="Z23" i="14"/>
  <c r="Z22" i="14"/>
  <c r="P21" i="14"/>
  <c r="Z23" i="16"/>
  <c r="Z22" i="16"/>
  <c r="Z21" i="16"/>
  <c r="Z8" i="16"/>
  <c r="F22" i="16"/>
  <c r="F22" i="15" l="1"/>
  <c r="P10" i="15"/>
  <c r="P9" i="15"/>
  <c r="P8" i="15"/>
  <c r="Z22" i="11"/>
  <c r="F22" i="11"/>
  <c r="F9" i="9"/>
  <c r="F8" i="9"/>
  <c r="F21" i="9"/>
  <c r="Z25" i="9"/>
  <c r="Z24" i="9"/>
  <c r="Z23" i="9"/>
  <c r="Z22" i="9"/>
  <c r="Z21" i="9"/>
  <c r="Z12" i="9"/>
  <c r="Z11" i="9"/>
  <c r="Z10" i="9"/>
  <c r="Z9" i="9"/>
  <c r="Z8" i="9"/>
  <c r="U25" i="9"/>
  <c r="U24" i="9"/>
  <c r="U23" i="9"/>
  <c r="U22" i="9"/>
  <c r="U21" i="9"/>
  <c r="U12" i="9"/>
  <c r="U11" i="9"/>
  <c r="U10" i="9"/>
  <c r="U9" i="9"/>
  <c r="U8" i="9"/>
  <c r="P25" i="9"/>
  <c r="P24" i="9"/>
  <c r="P23" i="9"/>
  <c r="P22" i="9"/>
  <c r="P21" i="9"/>
  <c r="P12" i="9"/>
  <c r="P11" i="9"/>
  <c r="P10" i="9"/>
  <c r="P9" i="9"/>
  <c r="P8" i="9"/>
  <c r="K25" i="9"/>
  <c r="K24" i="9"/>
  <c r="K23" i="9"/>
  <c r="K22" i="9"/>
  <c r="K21" i="9"/>
  <c r="Z22" i="1"/>
  <c r="F22" i="1"/>
  <c r="X32" i="16" l="1"/>
  <c r="S32" i="16"/>
  <c r="N32" i="16"/>
  <c r="I32" i="16"/>
  <c r="D32" i="16"/>
  <c r="Z25" i="16"/>
  <c r="Z24" i="16"/>
  <c r="F21" i="16"/>
  <c r="X17" i="16"/>
  <c r="S17" i="16"/>
  <c r="N17" i="16"/>
  <c r="I17" i="16"/>
  <c r="D17" i="16"/>
  <c r="Z12" i="16"/>
  <c r="U12" i="16"/>
  <c r="P12" i="16"/>
  <c r="K12" i="16"/>
  <c r="Z11" i="16"/>
  <c r="U11" i="16"/>
  <c r="P11" i="16"/>
  <c r="K11" i="16"/>
  <c r="F11" i="16"/>
  <c r="Z10" i="16"/>
  <c r="U10" i="16"/>
  <c r="P10" i="16"/>
  <c r="K10" i="16"/>
  <c r="F10" i="16"/>
  <c r="Z9" i="16"/>
  <c r="U9" i="16"/>
  <c r="P9" i="16"/>
  <c r="P33" i="16" s="1"/>
  <c r="K9" i="16"/>
  <c r="F9" i="16"/>
  <c r="U8" i="16"/>
  <c r="K8" i="16"/>
  <c r="F8" i="16"/>
  <c r="G4" i="16"/>
  <c r="L4" i="16" s="1"/>
  <c r="Q4" i="16" s="1"/>
  <c r="V4" i="16" s="1"/>
  <c r="K24" i="15"/>
  <c r="K25" i="15"/>
  <c r="U11" i="15"/>
  <c r="U10" i="15"/>
  <c r="U9" i="15"/>
  <c r="X32" i="15"/>
  <c r="S32" i="15"/>
  <c r="N32" i="15"/>
  <c r="I32" i="15"/>
  <c r="D32" i="15"/>
  <c r="Z25" i="15"/>
  <c r="U25" i="15"/>
  <c r="Z24" i="15"/>
  <c r="U24" i="15"/>
  <c r="Z23" i="15"/>
  <c r="U23" i="15"/>
  <c r="K23" i="15"/>
  <c r="F21" i="15"/>
  <c r="X17" i="15"/>
  <c r="S17" i="15"/>
  <c r="N17" i="15"/>
  <c r="I17" i="15"/>
  <c r="D17" i="15"/>
  <c r="Z12" i="15"/>
  <c r="U12" i="15"/>
  <c r="P12" i="15"/>
  <c r="P33" i="15" s="1"/>
  <c r="K12" i="15"/>
  <c r="Z11" i="15"/>
  <c r="K11" i="15"/>
  <c r="Z10" i="15"/>
  <c r="K10" i="15"/>
  <c r="F10" i="15"/>
  <c r="Z9" i="15"/>
  <c r="K9" i="15"/>
  <c r="F9" i="15"/>
  <c r="Z8" i="15"/>
  <c r="K8" i="15"/>
  <c r="F8" i="15"/>
  <c r="G4" i="15"/>
  <c r="L4" i="15" s="1"/>
  <c r="Q4" i="15" s="1"/>
  <c r="V4" i="15" s="1"/>
  <c r="Z10" i="14"/>
  <c r="Z9" i="14"/>
  <c r="Z8" i="14"/>
  <c r="U9" i="11"/>
  <c r="U8" i="11"/>
  <c r="U33" i="9"/>
  <c r="U8" i="1"/>
  <c r="P24" i="11"/>
  <c r="P25" i="11"/>
  <c r="F21" i="11"/>
  <c r="U10" i="1"/>
  <c r="Z24" i="1"/>
  <c r="F22" i="14"/>
  <c r="P22" i="11"/>
  <c r="Z8" i="11"/>
  <c r="K8" i="11"/>
  <c r="F8" i="11"/>
  <c r="P33" i="9"/>
  <c r="K22" i="14"/>
  <c r="U36" i="16" l="1"/>
  <c r="K33" i="16"/>
  <c r="F33" i="15"/>
  <c r="Z33" i="16"/>
  <c r="K36" i="16"/>
  <c r="F33" i="16"/>
  <c r="U33" i="16"/>
  <c r="F36" i="16"/>
  <c r="P36" i="16"/>
  <c r="Z36" i="16"/>
  <c r="Z33" i="15"/>
  <c r="F36" i="15"/>
  <c r="U36" i="15"/>
  <c r="U33" i="15"/>
  <c r="K36" i="15"/>
  <c r="K33" i="15"/>
  <c r="P36" i="15"/>
  <c r="Z36" i="15"/>
  <c r="U25" i="14"/>
  <c r="U24" i="14"/>
  <c r="U23" i="14"/>
  <c r="U22" i="14"/>
  <c r="U21" i="14"/>
  <c r="X32" i="14"/>
  <c r="S32" i="14"/>
  <c r="N32" i="14"/>
  <c r="I32" i="14"/>
  <c r="D32" i="14"/>
  <c r="Z25" i="14"/>
  <c r="Z24" i="14"/>
  <c r="Z21" i="14"/>
  <c r="K21" i="14"/>
  <c r="F21" i="14"/>
  <c r="X17" i="14"/>
  <c r="S17" i="14"/>
  <c r="N17" i="14"/>
  <c r="I17" i="14"/>
  <c r="D17" i="14"/>
  <c r="Z12" i="14"/>
  <c r="U12" i="14"/>
  <c r="P12" i="14"/>
  <c r="K12" i="14"/>
  <c r="Z11" i="14"/>
  <c r="U11" i="14"/>
  <c r="P11" i="14"/>
  <c r="K11" i="14"/>
  <c r="U10" i="14"/>
  <c r="P10" i="14"/>
  <c r="K10" i="14"/>
  <c r="F10" i="14"/>
  <c r="U9" i="14"/>
  <c r="P9" i="14"/>
  <c r="P36" i="14" s="1"/>
  <c r="K9" i="14"/>
  <c r="F9" i="14"/>
  <c r="U8" i="14"/>
  <c r="K8" i="14"/>
  <c r="F8" i="14"/>
  <c r="G4" i="14"/>
  <c r="L4" i="14" s="1"/>
  <c r="Q4" i="14" s="1"/>
  <c r="V4" i="14" s="1"/>
  <c r="U22" i="11"/>
  <c r="P23" i="11"/>
  <c r="Z33" i="9"/>
  <c r="K12" i="1"/>
  <c r="K11" i="1"/>
  <c r="K10" i="1"/>
  <c r="K9" i="1"/>
  <c r="K8" i="1"/>
  <c r="AA8" i="16" l="1"/>
  <c r="AA9" i="16" s="1"/>
  <c r="AB15" i="11" s="1"/>
  <c r="AA8" i="15"/>
  <c r="AA9" i="15" s="1"/>
  <c r="AB14" i="11" s="1"/>
  <c r="U33" i="14"/>
  <c r="AA36" i="16"/>
  <c r="AA36" i="15"/>
  <c r="K36" i="14"/>
  <c r="K33" i="14"/>
  <c r="F36" i="14"/>
  <c r="F33" i="14"/>
  <c r="P33" i="14"/>
  <c r="Z36" i="14"/>
  <c r="Z33" i="14"/>
  <c r="U36" i="14"/>
  <c r="AA36" i="14" l="1"/>
  <c r="AB8" i="14"/>
  <c r="AB9" i="14" s="1"/>
  <c r="AA13" i="14" s="1"/>
  <c r="F10" i="11"/>
  <c r="F9" i="11"/>
  <c r="F33" i="11" s="1"/>
  <c r="X32" i="11"/>
  <c r="S32" i="11"/>
  <c r="N32" i="11"/>
  <c r="I32" i="11"/>
  <c r="D32" i="11"/>
  <c r="Z25" i="11"/>
  <c r="U25" i="11"/>
  <c r="Z24" i="11"/>
  <c r="U24" i="11"/>
  <c r="Z23" i="11"/>
  <c r="U23" i="11"/>
  <c r="Z21" i="11"/>
  <c r="Z33" i="11" s="1"/>
  <c r="X17" i="11"/>
  <c r="S17" i="11"/>
  <c r="N17" i="11"/>
  <c r="I17" i="11"/>
  <c r="D17" i="11"/>
  <c r="Z12" i="11"/>
  <c r="U12" i="11"/>
  <c r="P12" i="11"/>
  <c r="K12" i="11"/>
  <c r="Z11" i="11"/>
  <c r="U11" i="11"/>
  <c r="P11" i="11"/>
  <c r="K11" i="11"/>
  <c r="Z10" i="11"/>
  <c r="U10" i="11"/>
  <c r="U33" i="11" s="1"/>
  <c r="P10" i="11"/>
  <c r="K10" i="11"/>
  <c r="Z9" i="11"/>
  <c r="P9" i="11"/>
  <c r="P36" i="11" s="1"/>
  <c r="K9" i="11"/>
  <c r="K33" i="11" s="1"/>
  <c r="G4" i="11"/>
  <c r="L4" i="11" s="1"/>
  <c r="Q4" i="11" s="1"/>
  <c r="V4" i="11" s="1"/>
  <c r="K8" i="9"/>
  <c r="K9" i="9"/>
  <c r="K10" i="9"/>
  <c r="K11" i="9"/>
  <c r="K12" i="9"/>
  <c r="F10" i="9"/>
  <c r="F33" i="9" s="1"/>
  <c r="F11" i="9"/>
  <c r="X32" i="9"/>
  <c r="S32" i="9"/>
  <c r="N32" i="9"/>
  <c r="I32" i="9"/>
  <c r="D32" i="9"/>
  <c r="X17" i="9"/>
  <c r="S17" i="9"/>
  <c r="N17" i="9"/>
  <c r="I17" i="9"/>
  <c r="D17" i="9"/>
  <c r="G4" i="9"/>
  <c r="L4" i="9" s="1"/>
  <c r="Q4" i="9" s="1"/>
  <c r="V4" i="9" s="1"/>
  <c r="G4" i="1"/>
  <c r="L4" i="1" s="1"/>
  <c r="Q4" i="1" s="1"/>
  <c r="V4" i="1" s="1"/>
  <c r="Z12" i="1"/>
  <c r="Z11" i="1"/>
  <c r="Z10" i="1"/>
  <c r="Z9" i="1"/>
  <c r="Z8" i="1"/>
  <c r="F10" i="1"/>
  <c r="F9" i="1"/>
  <c r="F21" i="1"/>
  <c r="Z21" i="1"/>
  <c r="P12" i="1"/>
  <c r="P11" i="1"/>
  <c r="P10" i="1"/>
  <c r="P9" i="1"/>
  <c r="P8" i="1"/>
  <c r="Z25" i="1"/>
  <c r="Z23" i="1"/>
  <c r="U11" i="1"/>
  <c r="U12" i="1"/>
  <c r="D17" i="5"/>
  <c r="L4" i="5"/>
  <c r="D32" i="5"/>
  <c r="X32" i="4"/>
  <c r="S32" i="4"/>
  <c r="N32" i="4"/>
  <c r="I32" i="4"/>
  <c r="D32" i="4"/>
  <c r="X17" i="4"/>
  <c r="S17" i="4"/>
  <c r="N17" i="4"/>
  <c r="I17" i="4"/>
  <c r="D17" i="4"/>
  <c r="G4" i="4"/>
  <c r="L4" i="4" s="1"/>
  <c r="Q4" i="4" s="1"/>
  <c r="V4" i="4" s="1"/>
  <c r="X32" i="1"/>
  <c r="S32" i="1"/>
  <c r="N32" i="1"/>
  <c r="I32" i="1"/>
  <c r="D32" i="1"/>
  <c r="X17" i="1"/>
  <c r="S17" i="1"/>
  <c r="N17" i="1"/>
  <c r="I17" i="1"/>
  <c r="D17" i="1"/>
  <c r="AA8" i="9" l="1"/>
  <c r="AA9" i="9" s="1"/>
  <c r="AA15" i="14" s="1"/>
  <c r="K33" i="9"/>
  <c r="F33" i="1"/>
  <c r="Z36" i="11"/>
  <c r="P33" i="11"/>
  <c r="AA8" i="11" s="1"/>
  <c r="AA9" i="11" s="1"/>
  <c r="AB13" i="11" s="1"/>
  <c r="K36" i="1"/>
  <c r="K33" i="1"/>
  <c r="Z33" i="1"/>
  <c r="U33" i="1"/>
  <c r="U36" i="1"/>
  <c r="P33" i="1"/>
  <c r="U36" i="11"/>
  <c r="K36" i="11"/>
  <c r="Z36" i="9"/>
  <c r="U36" i="9"/>
  <c r="P36" i="9"/>
  <c r="K36" i="9"/>
  <c r="F36" i="9"/>
  <c r="Z36" i="1"/>
  <c r="P36" i="1"/>
  <c r="F36" i="1"/>
  <c r="F36" i="11"/>
  <c r="AB16" i="11" l="1"/>
  <c r="AB17" i="11" s="1"/>
  <c r="AA8" i="1"/>
  <c r="AA9" i="1" s="1"/>
  <c r="AA14" i="14" s="1"/>
  <c r="AA16" i="14" s="1"/>
  <c r="AA17" i="14" s="1"/>
  <c r="AA36" i="11"/>
  <c r="AA36" i="9"/>
  <c r="AA36" i="1"/>
</calcChain>
</file>

<file path=xl/sharedStrings.xml><?xml version="1.0" encoding="utf-8"?>
<sst xmlns="http://schemas.openxmlformats.org/spreadsheetml/2006/main" count="1477" uniqueCount="192">
  <si>
    <t>嘉義縣竹崎鄉立幼兒園點心表</t>
    <phoneticPr fontId="3" type="noConversion"/>
  </si>
  <si>
    <t>廠商</t>
    <phoneticPr fontId="3" type="noConversion"/>
  </si>
  <si>
    <t>嘉全果菜</t>
    <phoneticPr fontId="3" type="noConversion"/>
  </si>
  <si>
    <t>(本園一律使用國產豬肉食材)</t>
    <phoneticPr fontId="3" type="noConversion"/>
  </si>
  <si>
    <t>星期一</t>
    <phoneticPr fontId="3" type="noConversion"/>
  </si>
  <si>
    <t>星期二</t>
    <phoneticPr fontId="3" type="noConversion"/>
  </si>
  <si>
    <t>星期三</t>
    <phoneticPr fontId="3" type="noConversion"/>
  </si>
  <si>
    <t>星期四</t>
    <phoneticPr fontId="3" type="noConversion"/>
  </si>
  <si>
    <t>星期五</t>
    <phoneticPr fontId="3" type="noConversion"/>
  </si>
  <si>
    <t>材料內容</t>
    <phoneticPr fontId="3" type="noConversion"/>
  </si>
  <si>
    <t>數量</t>
    <phoneticPr fontId="3" type="noConversion"/>
  </si>
  <si>
    <t>單位</t>
    <phoneticPr fontId="3" type="noConversion"/>
  </si>
  <si>
    <t>單價</t>
    <phoneticPr fontId="3" type="noConversion"/>
  </si>
  <si>
    <t>金額</t>
    <phoneticPr fontId="3" type="noConversion"/>
  </si>
  <si>
    <t>上</t>
    <phoneticPr fontId="3" type="noConversion"/>
  </si>
  <si>
    <t>薄片-鮮奶土司</t>
    <phoneticPr fontId="3" type="noConversion"/>
  </si>
  <si>
    <t>個</t>
    <phoneticPr fontId="3" type="noConversion"/>
  </si>
  <si>
    <t>k</t>
    <phoneticPr fontId="3" type="noConversion"/>
  </si>
  <si>
    <t>生香菇片</t>
    <phoneticPr fontId="3" type="noConversion"/>
  </si>
  <si>
    <t>備份</t>
    <phoneticPr fontId="3" type="noConversion"/>
  </si>
  <si>
    <t>絞肉</t>
    <phoneticPr fontId="3" type="noConversion"/>
  </si>
  <si>
    <t>雞蛋</t>
    <phoneticPr fontId="3" type="noConversion"/>
  </si>
  <si>
    <t>午</t>
    <phoneticPr fontId="3" type="noConversion"/>
  </si>
  <si>
    <t>包</t>
    <phoneticPr fontId="3" type="noConversion"/>
  </si>
  <si>
    <t>紅蘿蔔絲</t>
    <phoneticPr fontId="3" type="noConversion"/>
  </si>
  <si>
    <t>點</t>
    <phoneticPr fontId="3" type="noConversion"/>
  </si>
  <si>
    <t>主食類</t>
    <phoneticPr fontId="3" type="noConversion"/>
  </si>
  <si>
    <t>肉魚豆蛋</t>
    <phoneticPr fontId="3" type="noConversion"/>
  </si>
  <si>
    <t>蔬菜類</t>
    <phoneticPr fontId="3" type="noConversion"/>
  </si>
  <si>
    <t>奶類</t>
    <phoneticPr fontId="3" type="noConversion"/>
  </si>
  <si>
    <t>2</t>
    <phoneticPr fontId="3" type="noConversion"/>
  </si>
  <si>
    <t>心</t>
    <phoneticPr fontId="3" type="noConversion"/>
  </si>
  <si>
    <t>水果類</t>
    <phoneticPr fontId="3" type="noConversion"/>
  </si>
  <si>
    <t>油脂類</t>
    <phoneticPr fontId="3" type="noConversion"/>
  </si>
  <si>
    <t>熱量</t>
    <phoneticPr fontId="3" type="noConversion"/>
  </si>
  <si>
    <t>0</t>
    <phoneticPr fontId="3" type="noConversion"/>
  </si>
  <si>
    <t>紅豆</t>
    <phoneticPr fontId="3" type="noConversion"/>
  </si>
  <si>
    <t>肉絲</t>
    <phoneticPr fontId="3" type="noConversion"/>
  </si>
  <si>
    <t>下</t>
    <phoneticPr fontId="3" type="noConversion"/>
  </si>
  <si>
    <t>高麗菜絲</t>
    <phoneticPr fontId="3" type="noConversion"/>
  </si>
  <si>
    <t>1.5</t>
    <phoneticPr fontId="3" type="noConversion"/>
  </si>
  <si>
    <t>1</t>
    <phoneticPr fontId="3" type="noConversion"/>
  </si>
  <si>
    <t>2.3</t>
    <phoneticPr fontId="3" type="noConversion"/>
  </si>
  <si>
    <t>材料內容</t>
  </si>
  <si>
    <t>數量</t>
  </si>
  <si>
    <t>單位</t>
  </si>
  <si>
    <t>單價</t>
  </si>
  <si>
    <t>金額</t>
  </si>
  <si>
    <t>餛飩</t>
    <phoneticPr fontId="3" type="noConversion"/>
  </si>
  <si>
    <t>顆</t>
    <phoneticPr fontId="3" type="noConversion"/>
  </si>
  <si>
    <t>k</t>
  </si>
  <si>
    <t>盒</t>
    <phoneticPr fontId="3" type="noConversion"/>
  </si>
  <si>
    <t>小白菜段</t>
    <phoneticPr fontId="3" type="noConversion"/>
  </si>
  <si>
    <t>K</t>
    <phoneticPr fontId="3" type="noConversion"/>
  </si>
  <si>
    <t>奶粉</t>
    <phoneticPr fontId="3" type="noConversion"/>
  </si>
  <si>
    <t>桶</t>
  </si>
  <si>
    <t>榨菜絲</t>
    <phoneticPr fontId="3" type="noConversion"/>
  </si>
  <si>
    <t>芹菜</t>
    <phoneticPr fontId="3" type="noConversion"/>
  </si>
  <si>
    <t>前一天送</t>
    <phoneticPr fontId="3" type="noConversion"/>
  </si>
  <si>
    <t>包</t>
  </si>
  <si>
    <t>腿丁</t>
    <phoneticPr fontId="3" type="noConversion"/>
  </si>
  <si>
    <t>營養麵條</t>
    <phoneticPr fontId="3" type="noConversion"/>
  </si>
  <si>
    <t>冬瓜磚</t>
    <phoneticPr fontId="3" type="noConversion"/>
  </si>
  <si>
    <t>山藥鹹粥</t>
    <phoneticPr fontId="3" type="noConversion"/>
  </si>
  <si>
    <t>小芝麻包+牛奶</t>
    <phoneticPr fontId="3" type="noConversion"/>
  </si>
  <si>
    <t>餛飩湯麵</t>
    <phoneticPr fontId="3" type="noConversion"/>
  </si>
  <si>
    <t>小鮮奶饅頭(30g)</t>
    <phoneticPr fontId="3" type="noConversion"/>
  </si>
  <si>
    <t>小芝麻包(30g)</t>
    <phoneticPr fontId="3" type="noConversion"/>
  </si>
  <si>
    <t>生香菇</t>
    <phoneticPr fontId="3" type="noConversion"/>
  </si>
  <si>
    <t>0.3</t>
    <phoneticPr fontId="3" type="noConversion"/>
  </si>
  <si>
    <t>什錦烏龍麵</t>
    <phoneticPr fontId="3" type="noConversion"/>
  </si>
  <si>
    <t>水餃+紫菜蛋花湯</t>
    <phoneticPr fontId="3" type="noConversion"/>
  </si>
  <si>
    <t>冬瓜山粉圓</t>
    <phoneticPr fontId="3" type="noConversion"/>
  </si>
  <si>
    <t>水餃(200顆/包)</t>
    <phoneticPr fontId="3" type="noConversion"/>
  </si>
  <si>
    <t>高麗菜粗絲</t>
    <phoneticPr fontId="3" type="noConversion"/>
  </si>
  <si>
    <t>山粉圓</t>
    <phoneticPr fontId="3" type="noConversion"/>
  </si>
  <si>
    <t>洋蔥絲</t>
    <phoneticPr fontId="3" type="noConversion"/>
  </si>
  <si>
    <t>紫菜</t>
    <phoneticPr fontId="3" type="noConversion"/>
  </si>
  <si>
    <t>高麗菜切絲</t>
    <phoneticPr fontId="3" type="noConversion"/>
  </si>
  <si>
    <t>烏龍麵</t>
    <phoneticPr fontId="3" type="noConversion"/>
  </si>
  <si>
    <t>1.2</t>
    <phoneticPr fontId="3" type="noConversion"/>
  </si>
  <si>
    <t>薑片</t>
    <phoneticPr fontId="3" type="noConversion"/>
  </si>
  <si>
    <t>香菇雞湯</t>
    <phoneticPr fontId="3" type="noConversion"/>
  </si>
  <si>
    <t>翡翠豆腐羹</t>
    <phoneticPr fontId="3" type="noConversion"/>
  </si>
  <si>
    <t>蟹肉棒</t>
    <phoneticPr fontId="3" type="noConversion"/>
  </si>
  <si>
    <t>翡翠</t>
    <phoneticPr fontId="3" type="noConversion"/>
  </si>
  <si>
    <t>豆腐</t>
    <phoneticPr fontId="3" type="noConversion"/>
  </si>
  <si>
    <t>紅豆紫米</t>
    <phoneticPr fontId="3" type="noConversion"/>
  </si>
  <si>
    <t>紫米</t>
    <phoneticPr fontId="3" type="noConversion"/>
  </si>
  <si>
    <t>雞蛋</t>
    <phoneticPr fontId="3" type="noConversion"/>
  </si>
  <si>
    <t>顆</t>
    <phoneticPr fontId="3" type="noConversion"/>
  </si>
  <si>
    <t>鮮奶土司夾蛋</t>
    <phoneticPr fontId="3" type="noConversion"/>
  </si>
  <si>
    <t>小鮮奶饅頭+冬瓜茶</t>
    <phoneticPr fontId="3" type="noConversion"/>
  </si>
  <si>
    <t>塊</t>
    <phoneticPr fontId="3" type="noConversion"/>
  </si>
  <si>
    <t>冬瓜磚</t>
    <phoneticPr fontId="3" type="noConversion"/>
  </si>
  <si>
    <t>桶</t>
    <phoneticPr fontId="3" type="noConversion"/>
  </si>
  <si>
    <t>人數:57人+3備</t>
    <phoneticPr fontId="3" type="noConversion"/>
  </si>
  <si>
    <t>人數:57人+3備</t>
    <phoneticPr fontId="3" type="noConversion"/>
  </si>
  <si>
    <t>二砂糖</t>
    <phoneticPr fontId="3" type="noConversion"/>
  </si>
  <si>
    <t>包</t>
    <phoneticPr fontId="3" type="noConversion"/>
  </si>
  <si>
    <t>米酒</t>
    <phoneticPr fontId="3" type="noConversion"/>
  </si>
  <si>
    <t>瓶</t>
    <phoneticPr fontId="3" type="noConversion"/>
  </si>
  <si>
    <t>山藥(勿切)</t>
    <phoneticPr fontId="3" type="noConversion"/>
  </si>
  <si>
    <t>鮮香菇(勿切)</t>
    <phoneticPr fontId="3" type="noConversion"/>
  </si>
  <si>
    <t>紅豆湯</t>
    <phoneticPr fontId="3" type="noConversion"/>
  </si>
  <si>
    <t>二砂糖</t>
    <phoneticPr fontId="3" type="noConversion"/>
  </si>
  <si>
    <t>包</t>
    <phoneticPr fontId="3" type="noConversion"/>
  </si>
  <si>
    <t>紅豆</t>
    <phoneticPr fontId="3" type="noConversion"/>
  </si>
  <si>
    <t>食用鹽</t>
    <phoneticPr fontId="3" type="noConversion"/>
  </si>
  <si>
    <t>包</t>
    <phoneticPr fontId="3" type="noConversion"/>
  </si>
  <si>
    <t>醬油</t>
    <phoneticPr fontId="3" type="noConversion"/>
  </si>
  <si>
    <t>桶</t>
    <phoneticPr fontId="3" type="noConversion"/>
  </si>
  <si>
    <t>庫存</t>
    <phoneticPr fontId="3" type="noConversion"/>
  </si>
  <si>
    <t>小盒</t>
    <phoneticPr fontId="3" type="noConversion"/>
  </si>
  <si>
    <t>一、   商應於每個月底25日提供下個月整個月的菜單表包</t>
  </si>
  <si>
    <t>含早點、午餐、午點、水果，以供機關參考及修改應於</t>
  </si>
  <si>
    <t>每週三前依契約食譜設計表，提供下一週計5天菜單，</t>
  </si>
  <si>
    <t>每週有四天菜單設計三菜一湯為原則、一天菜單設計</t>
  </si>
  <si>
    <t>(內容舉例如肉絲炒飯+湯品、肉羹麵、咖哩飯+湯品、</t>
  </si>
  <si>
    <t>香味炒麵+湯品、什錦烏龍麵)，每日供應1次水果，並</t>
  </si>
  <si>
    <t>註明水果及甜點名稱，以電子郵件或傳真寄給機關作為</t>
  </si>
  <si>
    <t>送貨依據，機關有更改食材之需，經機關、廠商雙方同</t>
  </si>
  <si>
    <t>意後得更改之，但不得低於原食材價格。</t>
  </si>
  <si>
    <t>兩週給一次調味料?</t>
    <phoneticPr fontId="3" type="noConversion"/>
  </si>
  <si>
    <t>米酒</t>
  </si>
  <si>
    <t>瓶</t>
  </si>
  <si>
    <t>醬油</t>
  </si>
  <si>
    <t>沙拉油</t>
  </si>
  <si>
    <t>食用鹽</t>
  </si>
  <si>
    <t>個</t>
  </si>
  <si>
    <t>人數:6+1備</t>
    <phoneticPr fontId="3" type="noConversion"/>
  </si>
  <si>
    <t>蘋果</t>
    <phoneticPr fontId="3" type="noConversion"/>
  </si>
  <si>
    <t>小蘋果</t>
    <phoneticPr fontId="3" type="noConversion"/>
  </si>
  <si>
    <t>葡萄</t>
    <phoneticPr fontId="3" type="noConversion"/>
  </si>
  <si>
    <t>過路國小幼兒園點心表(實報實銷.6人一天不超過145元)</t>
    <phoneticPr fontId="3" type="noConversion"/>
  </si>
  <si>
    <t>橘子</t>
    <phoneticPr fontId="3" type="noConversion"/>
  </si>
  <si>
    <t>當天金額</t>
    <phoneticPr fontId="3" type="noConversion"/>
  </si>
  <si>
    <t>當周平均</t>
    <phoneticPr fontId="3" type="noConversion"/>
  </si>
  <si>
    <t>月平均</t>
    <phoneticPr fontId="3" type="noConversion"/>
  </si>
  <si>
    <t>柳丁</t>
    <phoneticPr fontId="3" type="noConversion"/>
  </si>
  <si>
    <t>奇異果</t>
    <phoneticPr fontId="3" type="noConversion"/>
  </si>
  <si>
    <t>桂冠黑糖馬拉糕</t>
    <phoneticPr fontId="3" type="noConversion"/>
  </si>
  <si>
    <t>加總</t>
    <phoneticPr fontId="3" type="noConversion"/>
  </si>
  <si>
    <t>5顆=13元</t>
    <phoneticPr fontId="3" type="noConversion"/>
  </si>
  <si>
    <t>1/6-</t>
    <phoneticPr fontId="3" type="noConversion"/>
  </si>
  <si>
    <t>小饅頭30G</t>
    <phoneticPr fontId="3" type="noConversion"/>
  </si>
  <si>
    <t>雜糧小饅頭30G</t>
    <phoneticPr fontId="3" type="noConversion"/>
  </si>
  <si>
    <t>1/6那周</t>
    <phoneticPr fontId="3" type="noConversion"/>
  </si>
  <si>
    <t>1/13那周</t>
    <phoneticPr fontId="3" type="noConversion"/>
  </si>
  <si>
    <t>1/20那周</t>
    <phoneticPr fontId="3" type="noConversion"/>
  </si>
  <si>
    <t>2/10那周</t>
    <phoneticPr fontId="3" type="noConversion"/>
  </si>
  <si>
    <t>2/17那周</t>
    <phoneticPr fontId="3" type="noConversion"/>
  </si>
  <si>
    <t>2/24那周</t>
    <phoneticPr fontId="3" type="noConversion"/>
  </si>
  <si>
    <t>放假</t>
    <phoneticPr fontId="3" type="noConversion"/>
  </si>
  <si>
    <t>小饅頭</t>
    <phoneticPr fontId="3" type="noConversion"/>
  </si>
  <si>
    <t>雜糧饅頭</t>
    <phoneticPr fontId="3" type="noConversion"/>
  </si>
  <si>
    <t>紅豆小餐包</t>
    <phoneticPr fontId="3" type="noConversion"/>
  </si>
  <si>
    <t>黑糖馬拉糕</t>
    <phoneticPr fontId="3" type="noConversion"/>
  </si>
  <si>
    <t>銀絲卷</t>
    <phoneticPr fontId="3" type="noConversion"/>
  </si>
  <si>
    <t>銀絲卷30G</t>
    <phoneticPr fontId="3" type="noConversion"/>
  </si>
  <si>
    <t>黑糖饅頭30G</t>
    <phoneticPr fontId="3" type="noConversion"/>
  </si>
  <si>
    <t>綠豆薏仁湯</t>
    <phoneticPr fontId="3" type="noConversion"/>
  </si>
  <si>
    <t>綠豆</t>
    <phoneticPr fontId="3" type="noConversion"/>
  </si>
  <si>
    <t>薏仁</t>
    <phoneticPr fontId="3" type="noConversion"/>
  </si>
  <si>
    <t>黑糖饅頭</t>
    <phoneticPr fontId="3" type="noConversion"/>
  </si>
  <si>
    <t>小肉包+豆漿</t>
    <phoneticPr fontId="3" type="noConversion"/>
  </si>
  <si>
    <t>豆漿936ML</t>
    <phoneticPr fontId="3" type="noConversion"/>
  </si>
  <si>
    <t>罐</t>
    <phoneticPr fontId="3" type="noConversion"/>
  </si>
  <si>
    <t>小紅豆包</t>
    <phoneticPr fontId="3" type="noConversion"/>
  </si>
  <si>
    <t>紅豆包30G</t>
    <phoneticPr fontId="3" type="noConversion"/>
  </si>
  <si>
    <t>銀絲卷+米漿</t>
    <phoneticPr fontId="3" type="noConversion"/>
  </si>
  <si>
    <t>米漿936ML</t>
    <phoneticPr fontId="3" type="noConversion"/>
  </si>
  <si>
    <t>牛奶小餐包+鮮奶</t>
    <phoneticPr fontId="3" type="noConversion"/>
  </si>
  <si>
    <t>鮮奶936ML</t>
    <phoneticPr fontId="3" type="noConversion"/>
  </si>
  <si>
    <t>牛奶麵包+鮮奶</t>
    <phoneticPr fontId="3" type="noConversion"/>
  </si>
  <si>
    <t>牛奶小餐包35G</t>
    <phoneticPr fontId="3" type="noConversion"/>
  </si>
  <si>
    <t>牛奶麵包35G</t>
    <phoneticPr fontId="3" type="noConversion"/>
  </si>
  <si>
    <t>紅豆小餐包35G</t>
    <phoneticPr fontId="3" type="noConversion"/>
  </si>
  <si>
    <t>桂冠小肉包30G</t>
    <phoneticPr fontId="3" type="noConversion"/>
  </si>
  <si>
    <t>人數:4+1備</t>
    <phoneticPr fontId="3" type="noConversion"/>
  </si>
  <si>
    <t>2月份平均</t>
    <phoneticPr fontId="3" type="noConversion"/>
  </si>
  <si>
    <t>三周平均</t>
    <phoneticPr fontId="3" type="noConversion"/>
  </si>
  <si>
    <t>1/1那周</t>
    <phoneticPr fontId="3" type="noConversion"/>
  </si>
  <si>
    <t>棗子</t>
    <phoneticPr fontId="3" type="noConversion"/>
  </si>
  <si>
    <t>美國蘋果100規</t>
    <phoneticPr fontId="3" type="noConversion"/>
  </si>
  <si>
    <t>芭樂</t>
    <phoneticPr fontId="3" type="noConversion"/>
  </si>
  <si>
    <t>小芭樂</t>
    <phoneticPr fontId="3" type="noConversion"/>
  </si>
  <si>
    <t>銀絲捲</t>
    <phoneticPr fontId="3" type="noConversion"/>
  </si>
  <si>
    <t>牛奶麵包</t>
    <phoneticPr fontId="3" type="noConversion"/>
  </si>
  <si>
    <t>牛奶麵包30G</t>
    <phoneticPr fontId="3" type="noConversion"/>
  </si>
  <si>
    <t>嘉義縣義竹鄉過路國民小學附設幼兒園點心表(實報實銷.4人一天不超過95元)</t>
    <phoneticPr fontId="3" type="noConversion"/>
  </si>
  <si>
    <t>嘉義縣義竹鄉過路國民小學附設幼兒園點心表(實報實銷.6人一天不超過145元)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</si>
</sst>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04]gge&quot;年&quot;m&quot;月&quot;d&quot;日&quot;;@"/>
    <numFmt numFmtId="177" formatCode="m&quot;月&quot;d&quot;日&quot;"/>
    <numFmt numFmtId="178" formatCode="0.0"/>
  </numFmts>
  <fonts count="3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26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13.5"/>
      <name val="新細明體"/>
      <family val="1"/>
      <charset val="136"/>
      <scheme val="minor"/>
    </font>
    <font>
      <sz val="13.5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sz val="13"/>
      <name val="新細明體"/>
      <family val="1"/>
      <charset val="136"/>
      <scheme val="minor"/>
    </font>
    <font>
      <sz val="13"/>
      <color indexed="8"/>
      <name val="新細明體"/>
      <family val="1"/>
      <charset val="136"/>
      <scheme val="minor"/>
    </font>
    <font>
      <sz val="8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  <scheme val="minor"/>
    </font>
    <font>
      <sz val="12"/>
      <color rgb="FF000000"/>
      <name val="PMingLiu"/>
      <family val="1"/>
      <charset val="136"/>
    </font>
    <font>
      <b/>
      <sz val="15"/>
      <name val="PMingLiu"/>
      <family val="1"/>
      <charset val="136"/>
    </font>
    <font>
      <sz val="14"/>
      <name val="PMingLiu"/>
      <family val="1"/>
      <charset val="136"/>
    </font>
    <font>
      <sz val="13"/>
      <color theme="1"/>
      <name val="新細明體"/>
      <family val="1"/>
      <charset val="136"/>
      <scheme val="minor"/>
    </font>
    <font>
      <b/>
      <sz val="13"/>
      <name val="新細明體"/>
      <family val="1"/>
      <charset val="136"/>
      <scheme val="minor"/>
    </font>
    <font>
      <sz val="13"/>
      <color rgb="FFFF0000"/>
      <name val="新細明體"/>
      <family val="1"/>
      <charset val="136"/>
      <scheme val="minor"/>
    </font>
    <font>
      <b/>
      <sz val="13"/>
      <color rgb="FFFF0000"/>
      <name val="新細明體"/>
      <family val="1"/>
      <charset val="136"/>
      <scheme val="minor"/>
    </font>
    <font>
      <b/>
      <sz val="14"/>
      <name val="標楷體"/>
      <family val="4"/>
      <charset val="136"/>
    </font>
    <font>
      <sz val="12"/>
      <name val="標楷體"/>
      <family val="4"/>
      <charset val="136"/>
    </font>
    <font>
      <sz val="13"/>
      <name val="標楷體"/>
      <family val="4"/>
      <charset val="136"/>
    </font>
    <font>
      <sz val="16"/>
      <name val="標楷體"/>
      <family val="4"/>
      <charset val="136"/>
    </font>
    <font>
      <sz val="13"/>
      <color theme="1"/>
      <name val="新細明體"/>
      <family val="1"/>
      <charset val="136"/>
    </font>
    <font>
      <sz val="15"/>
      <name val="標楷體"/>
      <family val="4"/>
      <charset val="136"/>
    </font>
    <font>
      <sz val="13"/>
      <color theme="0"/>
      <name val="新細明體"/>
      <family val="1"/>
      <charset val="136"/>
      <scheme val="minor"/>
    </font>
    <font>
      <sz val="8"/>
      <color theme="0"/>
      <name val="新細明體"/>
      <family val="1"/>
      <charset val="136"/>
      <scheme val="minor"/>
    </font>
    <font>
      <sz val="13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5" fillId="0" borderId="0"/>
  </cellStyleXfs>
  <cellXfs count="421">
    <xf numFmtId="0" fontId="0" fillId="0" borderId="0" xfId="0"/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7" fillId="0" borderId="0" xfId="0" applyFont="1" applyAlignment="1">
      <alignment horizontal="left"/>
    </xf>
    <xf numFmtId="0" fontId="7" fillId="0" borderId="1" xfId="0" applyFont="1" applyBorder="1"/>
    <xf numFmtId="0" fontId="8" fillId="0" borderId="1" xfId="0" applyFont="1" applyBorder="1"/>
    <xf numFmtId="0" fontId="4" fillId="0" borderId="0" xfId="0" applyFont="1" applyAlignment="1">
      <alignment horizontal="left"/>
    </xf>
    <xf numFmtId="0" fontId="4" fillId="0" borderId="10" xfId="0" applyFont="1" applyBorder="1" applyAlignment="1">
      <alignment horizontal="center" shrinkToFit="1"/>
    </xf>
    <xf numFmtId="0" fontId="4" fillId="0" borderId="11" xfId="0" applyFont="1" applyBorder="1" applyAlignment="1">
      <alignment horizontal="center" shrinkToFit="1"/>
    </xf>
    <xf numFmtId="0" fontId="4" fillId="0" borderId="12" xfId="0" applyFont="1" applyBorder="1" applyAlignment="1">
      <alignment horizontal="center" shrinkToFit="1"/>
    </xf>
    <xf numFmtId="0" fontId="4" fillId="0" borderId="13" xfId="0" applyFont="1" applyBorder="1" applyAlignment="1">
      <alignment horizontal="center" shrinkToFit="1"/>
    </xf>
    <xf numFmtId="0" fontId="4" fillId="0" borderId="14" xfId="0" applyFont="1" applyBorder="1" applyAlignment="1">
      <alignment horizontal="center" shrinkToFit="1"/>
    </xf>
    <xf numFmtId="0" fontId="11" fillId="3" borderId="15" xfId="0" applyFont="1" applyFill="1" applyBorder="1" applyAlignment="1">
      <alignment horizontal="left" vertical="center" shrinkToFit="1"/>
    </xf>
    <xf numFmtId="0" fontId="11" fillId="3" borderId="16" xfId="0" applyFont="1" applyFill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left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5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 shrinkToFit="1"/>
    </xf>
    <xf numFmtId="0" fontId="11" fillId="0" borderId="15" xfId="0" applyFont="1" applyBorder="1" applyAlignment="1">
      <alignment vertical="center" shrinkToFit="1"/>
    </xf>
    <xf numFmtId="0" fontId="12" fillId="0" borderId="19" xfId="0" applyFont="1" applyBorder="1" applyAlignment="1">
      <alignment horizontal="center" vertical="center" shrinkToFit="1"/>
    </xf>
    <xf numFmtId="0" fontId="11" fillId="3" borderId="19" xfId="0" applyFont="1" applyFill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3" borderId="19" xfId="0" applyFont="1" applyFill="1" applyBorder="1" applyAlignment="1">
      <alignment horizontal="left" vertical="center" shrinkToFit="1"/>
    </xf>
    <xf numFmtId="0" fontId="11" fillId="0" borderId="24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left" vertical="center" shrinkToFit="1"/>
    </xf>
    <xf numFmtId="0" fontId="13" fillId="0" borderId="15" xfId="1" applyFont="1" applyBorder="1" applyAlignment="1">
      <alignment horizontal="center" vertical="center"/>
    </xf>
    <xf numFmtId="0" fontId="13" fillId="0" borderId="16" xfId="1" applyFont="1" applyBorder="1" applyAlignment="1">
      <alignment horizontal="center" vertical="center"/>
    </xf>
    <xf numFmtId="0" fontId="13" fillId="0" borderId="18" xfId="0" applyFont="1" applyBorder="1" applyAlignment="1">
      <alignment horizontal="center" shrinkToFit="1"/>
    </xf>
    <xf numFmtId="49" fontId="13" fillId="0" borderId="15" xfId="1" applyNumberFormat="1" applyFont="1" applyBorder="1" applyAlignment="1">
      <alignment horizontal="center" vertical="center"/>
    </xf>
    <xf numFmtId="49" fontId="13" fillId="0" borderId="25" xfId="1" applyNumberFormat="1" applyFont="1" applyBorder="1" applyAlignment="1">
      <alignment horizontal="center" vertical="center"/>
    </xf>
    <xf numFmtId="0" fontId="13" fillId="0" borderId="26" xfId="1" applyFont="1" applyBorder="1" applyAlignment="1">
      <alignment horizontal="center" vertical="center"/>
    </xf>
    <xf numFmtId="49" fontId="13" fillId="0" borderId="26" xfId="1" applyNumberFormat="1" applyFont="1" applyBorder="1" applyAlignment="1">
      <alignment horizontal="center" vertical="center"/>
    </xf>
    <xf numFmtId="0" fontId="13" fillId="0" borderId="27" xfId="0" applyFont="1" applyBorder="1" applyAlignment="1">
      <alignment horizontal="center" shrinkToFit="1"/>
    </xf>
    <xf numFmtId="49" fontId="13" fillId="0" borderId="16" xfId="1" applyNumberFormat="1" applyFont="1" applyBorder="1" applyAlignment="1">
      <alignment horizontal="center" vertical="center"/>
    </xf>
    <xf numFmtId="0" fontId="11" fillId="0" borderId="15" xfId="0" applyFont="1" applyBorder="1" applyAlignment="1">
      <alignment shrinkToFit="1"/>
    </xf>
    <xf numFmtId="0" fontId="11" fillId="0" borderId="19" xfId="0" applyFont="1" applyBorder="1" applyAlignment="1">
      <alignment horizontal="center" shrinkToFit="1"/>
    </xf>
    <xf numFmtId="0" fontId="11" fillId="0" borderId="16" xfId="0" applyFont="1" applyBorder="1" applyAlignment="1">
      <alignment horizontal="center" shrinkToFit="1"/>
    </xf>
    <xf numFmtId="0" fontId="11" fillId="0" borderId="17" xfId="0" applyFont="1" applyBorder="1" applyAlignment="1">
      <alignment horizontal="center" shrinkToFit="1"/>
    </xf>
    <xf numFmtId="0" fontId="11" fillId="0" borderId="18" xfId="0" applyFont="1" applyBorder="1" applyAlignment="1">
      <alignment horizontal="center" shrinkToFit="1"/>
    </xf>
    <xf numFmtId="0" fontId="11" fillId="0" borderId="15" xfId="0" applyFont="1" applyBorder="1" applyAlignment="1">
      <alignment horizontal="left" shrinkToFit="1"/>
    </xf>
    <xf numFmtId="0" fontId="11" fillId="0" borderId="10" xfId="0" applyFont="1" applyBorder="1" applyAlignment="1">
      <alignment horizontal="left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13" xfId="0" applyFont="1" applyBorder="1" applyAlignment="1">
      <alignment horizontal="center" shrinkToFit="1"/>
    </xf>
    <xf numFmtId="0" fontId="11" fillId="0" borderId="28" xfId="0" applyFont="1" applyBorder="1" applyAlignment="1">
      <alignment horizontal="center" vertical="center" shrinkToFit="1"/>
    </xf>
    <xf numFmtId="0" fontId="13" fillId="0" borderId="24" xfId="0" applyFont="1" applyBorder="1" applyAlignment="1">
      <alignment horizontal="center" shrinkToFit="1"/>
    </xf>
    <xf numFmtId="0" fontId="13" fillId="4" borderId="15" xfId="1" applyFont="1" applyFill="1" applyBorder="1" applyAlignment="1">
      <alignment horizontal="center" vertical="center"/>
    </xf>
    <xf numFmtId="0" fontId="13" fillId="4" borderId="16" xfId="1" applyFont="1" applyFill="1" applyBorder="1" applyAlignment="1">
      <alignment horizontal="center" vertical="center"/>
    </xf>
    <xf numFmtId="49" fontId="13" fillId="4" borderId="25" xfId="1" applyNumberFormat="1" applyFont="1" applyFill="1" applyBorder="1" applyAlignment="1">
      <alignment horizontal="center" vertical="center"/>
    </xf>
    <xf numFmtId="0" fontId="13" fillId="4" borderId="26" xfId="1" applyFont="1" applyFill="1" applyBorder="1" applyAlignment="1">
      <alignment horizontal="center" vertical="center"/>
    </xf>
    <xf numFmtId="49" fontId="13" fillId="4" borderId="26" xfId="1" applyNumberFormat="1" applyFont="1" applyFill="1" applyBorder="1" applyAlignment="1">
      <alignment horizontal="center" vertical="center"/>
    </xf>
    <xf numFmtId="0" fontId="13" fillId="0" borderId="31" xfId="0" applyFont="1" applyBorder="1" applyAlignment="1">
      <alignment horizontal="center" shrinkToFit="1"/>
    </xf>
    <xf numFmtId="0" fontId="4" fillId="0" borderId="32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4" fillId="0" borderId="0" xfId="0" applyFont="1"/>
    <xf numFmtId="0" fontId="4" fillId="3" borderId="10" xfId="0" applyFont="1" applyFill="1" applyBorder="1" applyAlignment="1">
      <alignment horizontal="center" shrinkToFit="1"/>
    </xf>
    <xf numFmtId="0" fontId="4" fillId="3" borderId="11" xfId="0" applyFont="1" applyFill="1" applyBorder="1" applyAlignment="1">
      <alignment horizontal="center" shrinkToFit="1"/>
    </xf>
    <xf numFmtId="0" fontId="4" fillId="3" borderId="12" xfId="0" applyFont="1" applyFill="1" applyBorder="1" applyAlignment="1">
      <alignment horizontal="center" shrinkToFit="1"/>
    </xf>
    <xf numFmtId="0" fontId="4" fillId="3" borderId="13" xfId="0" applyFont="1" applyFill="1" applyBorder="1" applyAlignment="1">
      <alignment horizontal="center" shrinkToFit="1"/>
    </xf>
    <xf numFmtId="0" fontId="4" fillId="3" borderId="14" xfId="0" applyFont="1" applyFill="1" applyBorder="1" applyAlignment="1">
      <alignment horizontal="center" shrinkToFit="1"/>
    </xf>
    <xf numFmtId="0" fontId="17" fillId="0" borderId="10" xfId="2" applyFont="1" applyBorder="1" applyAlignment="1">
      <alignment horizontal="center" shrinkToFit="1"/>
    </xf>
    <xf numFmtId="0" fontId="17" fillId="0" borderId="12" xfId="2" applyFont="1" applyBorder="1" applyAlignment="1">
      <alignment horizontal="center" shrinkToFit="1"/>
    </xf>
    <xf numFmtId="0" fontId="17" fillId="0" borderId="14" xfId="2" applyFont="1" applyBorder="1" applyAlignment="1">
      <alignment horizontal="center" shrinkToFit="1"/>
    </xf>
    <xf numFmtId="0" fontId="17" fillId="0" borderId="15" xfId="2" applyFont="1" applyBorder="1" applyAlignment="1">
      <alignment horizontal="left" shrinkToFit="1"/>
    </xf>
    <xf numFmtId="0" fontId="17" fillId="0" borderId="16" xfId="2" applyFont="1" applyBorder="1" applyAlignment="1">
      <alignment horizontal="center" shrinkToFit="1"/>
    </xf>
    <xf numFmtId="0" fontId="17" fillId="0" borderId="18" xfId="2" applyFont="1" applyBorder="1" applyAlignment="1">
      <alignment horizontal="center" shrinkToFit="1"/>
    </xf>
    <xf numFmtId="0" fontId="17" fillId="3" borderId="16" xfId="2" applyFont="1" applyFill="1" applyBorder="1" applyAlignment="1">
      <alignment horizontal="center" shrinkToFit="1"/>
    </xf>
    <xf numFmtId="0" fontId="17" fillId="0" borderId="18" xfId="2" applyFont="1" applyBorder="1" applyAlignment="1">
      <alignment horizontal="center" vertical="center" shrinkToFit="1"/>
    </xf>
    <xf numFmtId="178" fontId="11" fillId="0" borderId="16" xfId="0" applyNumberFormat="1" applyFont="1" applyBorder="1" applyAlignment="1">
      <alignment horizontal="center" vertical="center" shrinkToFit="1"/>
    </xf>
    <xf numFmtId="0" fontId="11" fillId="0" borderId="19" xfId="0" applyFont="1" applyBorder="1" applyAlignment="1">
      <alignment vertical="center" shrinkToFit="1"/>
    </xf>
    <xf numFmtId="0" fontId="11" fillId="0" borderId="19" xfId="0" applyFont="1" applyBorder="1" applyAlignment="1">
      <alignment vertical="center"/>
    </xf>
    <xf numFmtId="178" fontId="11" fillId="0" borderId="19" xfId="0" applyNumberFormat="1" applyFont="1" applyBorder="1" applyAlignment="1">
      <alignment horizontal="center" vertical="center" shrinkToFit="1"/>
    </xf>
    <xf numFmtId="0" fontId="11" fillId="0" borderId="19" xfId="0" applyFont="1" applyBorder="1" applyAlignment="1">
      <alignment shrinkToFit="1"/>
    </xf>
    <xf numFmtId="0" fontId="11" fillId="0" borderId="29" xfId="0" applyFont="1" applyBorder="1" applyAlignment="1">
      <alignment vertical="center" shrinkToFit="1"/>
    </xf>
    <xf numFmtId="0" fontId="11" fillId="0" borderId="30" xfId="0" applyFont="1" applyBorder="1" applyAlignment="1">
      <alignment horizontal="center" vertical="center" shrinkToFit="1"/>
    </xf>
    <xf numFmtId="0" fontId="19" fillId="0" borderId="15" xfId="0" applyFont="1" applyBorder="1" applyAlignment="1">
      <alignment vertical="center" shrinkToFit="1"/>
    </xf>
    <xf numFmtId="0" fontId="19" fillId="0" borderId="15" xfId="0" applyFont="1" applyBorder="1" applyAlignment="1">
      <alignment horizontal="left" vertical="center" shrinkToFit="1"/>
    </xf>
    <xf numFmtId="0" fontId="4" fillId="0" borderId="15" xfId="0" applyFont="1" applyBorder="1" applyAlignment="1">
      <alignment shrinkToFit="1"/>
    </xf>
    <xf numFmtId="0" fontId="4" fillId="0" borderId="19" xfId="0" applyFont="1" applyBorder="1" applyAlignment="1">
      <alignment horizont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center" shrinkToFit="1"/>
    </xf>
    <xf numFmtId="0" fontId="4" fillId="0" borderId="18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3" borderId="11" xfId="0" applyFont="1" applyFill="1" applyBorder="1" applyAlignment="1">
      <alignment horizontal="center" vertical="center" shrinkToFit="1"/>
    </xf>
    <xf numFmtId="0" fontId="11" fillId="3" borderId="18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vertical="center"/>
    </xf>
    <xf numFmtId="0" fontId="11" fillId="3" borderId="15" xfId="0" applyFont="1" applyFill="1" applyBorder="1" applyAlignment="1">
      <alignment vertical="center" shrinkToFit="1"/>
    </xf>
    <xf numFmtId="0" fontId="11" fillId="3" borderId="21" xfId="0" applyFont="1" applyFill="1" applyBorder="1" applyAlignment="1">
      <alignment horizontal="center" vertical="center" shrinkToFit="1"/>
    </xf>
    <xf numFmtId="0" fontId="11" fillId="3" borderId="24" xfId="0" applyFont="1" applyFill="1" applyBorder="1" applyAlignment="1">
      <alignment horizontal="center" vertical="center" shrinkToFit="1"/>
    </xf>
    <xf numFmtId="0" fontId="13" fillId="3" borderId="15" xfId="1" applyFont="1" applyFill="1" applyBorder="1" applyAlignment="1">
      <alignment horizontal="center" vertical="center"/>
    </xf>
    <xf numFmtId="0" fontId="13" fillId="3" borderId="16" xfId="1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shrinkToFit="1"/>
    </xf>
    <xf numFmtId="49" fontId="13" fillId="3" borderId="15" xfId="1" applyNumberFormat="1" applyFont="1" applyFill="1" applyBorder="1" applyAlignment="1">
      <alignment horizontal="center" vertical="center"/>
    </xf>
    <xf numFmtId="49" fontId="13" fillId="3" borderId="25" xfId="1" applyNumberFormat="1" applyFont="1" applyFill="1" applyBorder="1" applyAlignment="1">
      <alignment horizontal="center" vertical="center"/>
    </xf>
    <xf numFmtId="0" fontId="13" fillId="3" borderId="26" xfId="1" applyFont="1" applyFill="1" applyBorder="1" applyAlignment="1">
      <alignment horizontal="center" vertical="center"/>
    </xf>
    <xf numFmtId="49" fontId="13" fillId="3" borderId="26" xfId="1" applyNumberFormat="1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center" shrinkToFit="1"/>
    </xf>
    <xf numFmtId="49" fontId="13" fillId="3" borderId="16" xfId="1" applyNumberFormat="1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shrinkToFit="1"/>
    </xf>
    <xf numFmtId="0" fontId="11" fillId="3" borderId="17" xfId="0" applyFont="1" applyFill="1" applyBorder="1" applyAlignment="1">
      <alignment horizontal="center" shrinkToFit="1"/>
    </xf>
    <xf numFmtId="0" fontId="11" fillId="3" borderId="18" xfId="0" applyFont="1" applyFill="1" applyBorder="1" applyAlignment="1">
      <alignment horizontal="center" shrinkToFit="1"/>
    </xf>
    <xf numFmtId="0" fontId="11" fillId="3" borderId="15" xfId="0" applyFont="1" applyFill="1" applyBorder="1" applyAlignment="1">
      <alignment shrinkToFit="1"/>
    </xf>
    <xf numFmtId="0" fontId="11" fillId="3" borderId="19" xfId="0" applyFont="1" applyFill="1" applyBorder="1" applyAlignment="1">
      <alignment horizontal="center" shrinkToFit="1"/>
    </xf>
    <xf numFmtId="0" fontId="11" fillId="3" borderId="16" xfId="0" applyFont="1" applyFill="1" applyBorder="1" applyAlignment="1">
      <alignment horizontal="center" shrinkToFit="1"/>
    </xf>
    <xf numFmtId="0" fontId="11" fillId="3" borderId="15" xfId="0" applyFont="1" applyFill="1" applyBorder="1" applyAlignment="1">
      <alignment horizontal="left" shrinkToFit="1"/>
    </xf>
    <xf numFmtId="0" fontId="11" fillId="3" borderId="10" xfId="0" applyFont="1" applyFill="1" applyBorder="1" applyAlignment="1">
      <alignment horizontal="left" vertical="center" shrinkToFit="1"/>
    </xf>
    <xf numFmtId="0" fontId="11" fillId="3" borderId="12" xfId="0" applyFont="1" applyFill="1" applyBorder="1" applyAlignment="1">
      <alignment horizontal="center" vertical="center" shrinkToFit="1"/>
    </xf>
    <xf numFmtId="0" fontId="11" fillId="3" borderId="13" xfId="0" applyFont="1" applyFill="1" applyBorder="1" applyAlignment="1">
      <alignment horizontal="center" shrinkToFit="1"/>
    </xf>
    <xf numFmtId="0" fontId="11" fillId="3" borderId="28" xfId="0" applyFont="1" applyFill="1" applyBorder="1" applyAlignment="1">
      <alignment horizontal="center" vertical="center" shrinkToFit="1"/>
    </xf>
    <xf numFmtId="0" fontId="17" fillId="3" borderId="15" xfId="2" applyFont="1" applyFill="1" applyBorder="1" applyAlignment="1">
      <alignment horizontal="left" shrinkToFit="1"/>
    </xf>
    <xf numFmtId="0" fontId="17" fillId="3" borderId="21" xfId="2" applyFont="1" applyFill="1" applyBorder="1" applyAlignment="1">
      <alignment horizontal="center" vertical="center" shrinkToFit="1"/>
    </xf>
    <xf numFmtId="1" fontId="11" fillId="0" borderId="16" xfId="0" applyNumberFormat="1" applyFont="1" applyBorder="1" applyAlignment="1">
      <alignment horizontal="center" vertical="center" shrinkToFit="1"/>
    </xf>
    <xf numFmtId="0" fontId="20" fillId="3" borderId="15" xfId="0" applyFont="1" applyFill="1" applyBorder="1" applyAlignment="1">
      <alignment horizontal="left" vertical="center" shrinkToFit="1"/>
    </xf>
    <xf numFmtId="0" fontId="20" fillId="3" borderId="17" xfId="0" applyFont="1" applyFill="1" applyBorder="1" applyAlignment="1">
      <alignment horizontal="center" vertical="center" shrinkToFit="1"/>
    </xf>
    <xf numFmtId="0" fontId="20" fillId="3" borderId="16" xfId="0" applyFont="1" applyFill="1" applyBorder="1" applyAlignment="1">
      <alignment horizontal="center" vertical="center" shrinkToFit="1"/>
    </xf>
    <xf numFmtId="0" fontId="21" fillId="3" borderId="15" xfId="0" applyFont="1" applyFill="1" applyBorder="1" applyAlignment="1">
      <alignment vertical="center" shrinkToFit="1"/>
    </xf>
    <xf numFmtId="0" fontId="20" fillId="3" borderId="19" xfId="0" applyFont="1" applyFill="1" applyBorder="1" applyAlignment="1">
      <alignment horizontal="center" vertical="center" shrinkToFit="1"/>
    </xf>
    <xf numFmtId="0" fontId="18" fillId="3" borderId="16" xfId="0" applyFont="1" applyFill="1" applyBorder="1" applyAlignment="1">
      <alignment horizontal="center" vertical="center" shrinkToFit="1"/>
    </xf>
    <xf numFmtId="0" fontId="20" fillId="3" borderId="10" xfId="0" applyFont="1" applyFill="1" applyBorder="1" applyAlignment="1">
      <alignment horizontal="left" vertical="center" shrinkToFit="1"/>
    </xf>
    <xf numFmtId="0" fontId="20" fillId="3" borderId="11" xfId="0" applyFont="1" applyFill="1" applyBorder="1" applyAlignment="1">
      <alignment horizontal="center" vertical="center" shrinkToFit="1"/>
    </xf>
    <xf numFmtId="0" fontId="20" fillId="3" borderId="12" xfId="0" applyFont="1" applyFill="1" applyBorder="1" applyAlignment="1">
      <alignment horizontal="center" vertical="center" shrinkToFit="1"/>
    </xf>
    <xf numFmtId="0" fontId="18" fillId="3" borderId="17" xfId="0" applyFont="1" applyFill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shrinkToFit="1"/>
    </xf>
    <xf numFmtId="0" fontId="4" fillId="0" borderId="36" xfId="0" applyFont="1" applyBorder="1" applyAlignment="1">
      <alignment horizontal="center" shrinkToFit="1"/>
    </xf>
    <xf numFmtId="0" fontId="4" fillId="0" borderId="35" xfId="0" applyFont="1" applyBorder="1" applyAlignment="1">
      <alignment horizontal="center" shrinkToFit="1"/>
    </xf>
    <xf numFmtId="0" fontId="4" fillId="0" borderId="38" xfId="0" applyFont="1" applyBorder="1" applyAlignment="1">
      <alignment horizontal="center" shrinkToFit="1"/>
    </xf>
    <xf numFmtId="0" fontId="4" fillId="0" borderId="37" xfId="0" applyFont="1" applyBorder="1" applyAlignment="1">
      <alignment horizontal="center" shrinkToFit="1"/>
    </xf>
    <xf numFmtId="0" fontId="18" fillId="3" borderId="15" xfId="0" applyFont="1" applyFill="1" applyBorder="1" applyAlignment="1">
      <alignment horizontal="left" vertical="center" shrinkToFit="1"/>
    </xf>
    <xf numFmtId="0" fontId="18" fillId="3" borderId="15" xfId="0" applyFont="1" applyFill="1" applyBorder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 shrinkToFit="1"/>
    </xf>
    <xf numFmtId="0" fontId="18" fillId="3" borderId="13" xfId="0" applyFont="1" applyFill="1" applyBorder="1" applyAlignment="1">
      <alignment horizontal="center" vertical="center" shrinkToFit="1"/>
    </xf>
    <xf numFmtId="0" fontId="20" fillId="0" borderId="15" xfId="0" applyFont="1" applyBorder="1" applyAlignment="1">
      <alignment shrinkToFit="1"/>
    </xf>
    <xf numFmtId="0" fontId="20" fillId="0" borderId="19" xfId="0" applyFont="1" applyBorder="1" applyAlignment="1">
      <alignment horizontal="center" shrinkToFit="1"/>
    </xf>
    <xf numFmtId="0" fontId="20" fillId="0" borderId="16" xfId="0" applyFont="1" applyBorder="1" applyAlignment="1">
      <alignment horizontal="center" shrinkToFit="1"/>
    </xf>
    <xf numFmtId="0" fontId="24" fillId="3" borderId="16" xfId="0" applyFont="1" applyFill="1" applyBorder="1" applyAlignment="1">
      <alignment horizontal="center" vertical="center" shrinkToFit="1"/>
    </xf>
    <xf numFmtId="0" fontId="25" fillId="3" borderId="15" xfId="0" applyFont="1" applyFill="1" applyBorder="1" applyAlignment="1">
      <alignment horizontal="left" shrinkToFit="1"/>
    </xf>
    <xf numFmtId="0" fontId="24" fillId="3" borderId="17" xfId="0" applyFont="1" applyFill="1" applyBorder="1" applyAlignment="1">
      <alignment horizontal="center" vertical="center" shrinkToFit="1"/>
    </xf>
    <xf numFmtId="0" fontId="25" fillId="3" borderId="15" xfId="0" applyFont="1" applyFill="1" applyBorder="1" applyAlignment="1">
      <alignment shrinkToFit="1"/>
    </xf>
    <xf numFmtId="0" fontId="24" fillId="3" borderId="0" xfId="0" applyFont="1" applyFill="1" applyAlignment="1">
      <alignment horizontal="center" vertical="center"/>
    </xf>
    <xf numFmtId="0" fontId="25" fillId="3" borderId="15" xfId="2" applyFont="1" applyFill="1" applyBorder="1" applyAlignment="1">
      <alignment shrinkToFit="1"/>
    </xf>
    <xf numFmtId="0" fontId="27" fillId="3" borderId="15" xfId="0" applyFont="1" applyFill="1" applyBorder="1" applyAlignment="1">
      <alignment shrinkToFit="1"/>
    </xf>
    <xf numFmtId="0" fontId="27" fillId="3" borderId="19" xfId="0" applyFont="1" applyFill="1" applyBorder="1" applyAlignment="1">
      <alignment horizontal="center" shrinkToFit="1"/>
    </xf>
    <xf numFmtId="0" fontId="27" fillId="3" borderId="16" xfId="0" applyFont="1" applyFill="1" applyBorder="1" applyAlignment="1">
      <alignment horizontal="center" shrinkToFit="1"/>
    </xf>
    <xf numFmtId="0" fontId="27" fillId="3" borderId="12" xfId="0" applyFont="1" applyFill="1" applyBorder="1" applyAlignment="1">
      <alignment horizontal="center" shrinkToFit="1"/>
    </xf>
    <xf numFmtId="0" fontId="18" fillId="0" borderId="15" xfId="0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 shrinkToFit="1"/>
    </xf>
    <xf numFmtId="0" fontId="26" fillId="0" borderId="15" xfId="0" applyFont="1" applyBorder="1" applyAlignment="1">
      <alignment vertical="center" shrinkToFit="1"/>
    </xf>
    <xf numFmtId="0" fontId="26" fillId="0" borderId="19" xfId="0" applyFont="1" applyBorder="1" applyAlignment="1">
      <alignment horizontal="center" vertical="center" shrinkToFit="1"/>
    </xf>
    <xf numFmtId="0" fontId="26" fillId="0" borderId="16" xfId="0" applyFont="1" applyBorder="1" applyAlignment="1">
      <alignment horizontal="center" vertical="center" shrinkToFit="1"/>
    </xf>
    <xf numFmtId="0" fontId="20" fillId="3" borderId="19" xfId="0" applyFont="1" applyFill="1" applyBorder="1" applyAlignment="1">
      <alignment vertical="center"/>
    </xf>
    <xf numFmtId="0" fontId="20" fillId="3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vertical="center" shrinkToFit="1"/>
    </xf>
    <xf numFmtId="0" fontId="11" fillId="2" borderId="16" xfId="0" applyFont="1" applyFill="1" applyBorder="1" applyAlignment="1">
      <alignment horizontal="center" vertical="center" shrinkToFit="1"/>
    </xf>
    <xf numFmtId="0" fontId="11" fillId="2" borderId="15" xfId="0" applyFont="1" applyFill="1" applyBorder="1" applyAlignment="1">
      <alignment horizontal="left" vertical="center" shrinkToFit="1"/>
    </xf>
    <xf numFmtId="0" fontId="11" fillId="2" borderId="19" xfId="0" applyFont="1" applyFill="1" applyBorder="1" applyAlignment="1">
      <alignment horizontal="center" vertical="center" shrinkToFit="1"/>
    </xf>
    <xf numFmtId="0" fontId="23" fillId="3" borderId="10" xfId="0" applyFont="1" applyFill="1" applyBorder="1" applyAlignment="1">
      <alignment horizontal="center" shrinkToFit="1"/>
    </xf>
    <xf numFmtId="0" fontId="23" fillId="3" borderId="11" xfId="0" applyFont="1" applyFill="1" applyBorder="1" applyAlignment="1">
      <alignment horizontal="center" shrinkToFit="1"/>
    </xf>
    <xf numFmtId="0" fontId="23" fillId="3" borderId="12" xfId="0" applyFont="1" applyFill="1" applyBorder="1" applyAlignment="1">
      <alignment horizontal="center" shrinkToFit="1"/>
    </xf>
    <xf numFmtId="0" fontId="23" fillId="3" borderId="13" xfId="0" applyFont="1" applyFill="1" applyBorder="1" applyAlignment="1">
      <alignment horizontal="center" shrinkToFit="1"/>
    </xf>
    <xf numFmtId="0" fontId="23" fillId="3" borderId="14" xfId="0" applyFont="1" applyFill="1" applyBorder="1" applyAlignment="1">
      <alignment horizontal="center" shrinkToFit="1"/>
    </xf>
    <xf numFmtId="0" fontId="24" fillId="3" borderId="15" xfId="0" applyFont="1" applyFill="1" applyBorder="1" applyAlignment="1">
      <alignment horizontal="left" vertical="center" shrinkToFit="1"/>
    </xf>
    <xf numFmtId="0" fontId="24" fillId="3" borderId="18" xfId="0" applyFont="1" applyFill="1" applyBorder="1" applyAlignment="1">
      <alignment horizontal="center" vertical="center" shrinkToFit="1"/>
    </xf>
    <xf numFmtId="0" fontId="24" fillId="3" borderId="15" xfId="0" applyFont="1" applyFill="1" applyBorder="1" applyAlignment="1">
      <alignment vertical="center"/>
    </xf>
    <xf numFmtId="0" fontId="24" fillId="3" borderId="16" xfId="0" applyFont="1" applyFill="1" applyBorder="1" applyAlignment="1">
      <alignment horizontal="center" vertical="center"/>
    </xf>
    <xf numFmtId="0" fontId="24" fillId="3" borderId="19" xfId="0" applyFont="1" applyFill="1" applyBorder="1" applyAlignment="1">
      <alignment horizontal="center" vertical="center" shrinkToFit="1"/>
    </xf>
    <xf numFmtId="0" fontId="20" fillId="0" borderId="15" xfId="0" applyFont="1" applyBorder="1" applyAlignment="1">
      <alignment vertical="center" shrinkToFit="1"/>
    </xf>
    <xf numFmtId="0" fontId="20" fillId="0" borderId="19" xfId="0" applyFont="1" applyBorder="1" applyAlignment="1">
      <alignment horizontal="center" vertical="center" shrinkToFit="1"/>
    </xf>
    <xf numFmtId="0" fontId="20" fillId="0" borderId="15" xfId="0" applyFont="1" applyBorder="1" applyAlignment="1">
      <alignment vertical="center"/>
    </xf>
    <xf numFmtId="0" fontId="20" fillId="3" borderId="15" xfId="0" applyFont="1" applyFill="1" applyBorder="1" applyAlignment="1">
      <alignment vertical="center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left" vertical="center" shrinkToFit="1"/>
    </xf>
    <xf numFmtId="1" fontId="4" fillId="0" borderId="0" xfId="0" applyNumberFormat="1" applyFont="1"/>
    <xf numFmtId="0" fontId="28" fillId="0" borderId="18" xfId="0" applyFont="1" applyBorder="1" applyAlignment="1">
      <alignment horizontal="center" vertical="center" shrinkToFit="1"/>
    </xf>
    <xf numFmtId="0" fontId="29" fillId="0" borderId="16" xfId="1" applyFont="1" applyBorder="1" applyAlignment="1">
      <alignment horizontal="center" vertical="center"/>
    </xf>
    <xf numFmtId="0" fontId="28" fillId="0" borderId="15" xfId="0" applyFont="1" applyBorder="1" applyAlignment="1">
      <alignment horizontal="left" shrinkToFit="1"/>
    </xf>
    <xf numFmtId="0" fontId="28" fillId="0" borderId="17" xfId="0" applyFont="1" applyBorder="1" applyAlignment="1">
      <alignment horizontal="center" shrinkToFit="1"/>
    </xf>
    <xf numFmtId="0" fontId="28" fillId="0" borderId="16" xfId="0" applyFont="1" applyBorder="1" applyAlignment="1">
      <alignment horizontal="center" shrinkToFit="1"/>
    </xf>
    <xf numFmtId="0" fontId="28" fillId="0" borderId="15" xfId="0" applyFont="1" applyBorder="1" applyAlignment="1">
      <alignment shrinkToFit="1"/>
    </xf>
    <xf numFmtId="0" fontId="28" fillId="0" borderId="19" xfId="0" applyFont="1" applyBorder="1" applyAlignment="1">
      <alignment horizontal="center" shrinkToFit="1"/>
    </xf>
    <xf numFmtId="0" fontId="28" fillId="0" borderId="18" xfId="0" applyFont="1" applyBorder="1" applyAlignment="1">
      <alignment horizontal="center" shrinkToFit="1"/>
    </xf>
    <xf numFmtId="0" fontId="28" fillId="0" borderId="10" xfId="0" applyFont="1" applyBorder="1" applyAlignment="1">
      <alignment horizontal="left" vertical="center" shrinkToFit="1"/>
    </xf>
    <xf numFmtId="0" fontId="28" fillId="0" borderId="11" xfId="0" applyFont="1" applyBorder="1" applyAlignment="1">
      <alignment horizontal="center" vertical="center" shrinkToFit="1"/>
    </xf>
    <xf numFmtId="0" fontId="28" fillId="0" borderId="12" xfId="0" applyFont="1" applyBorder="1" applyAlignment="1">
      <alignment horizontal="center" vertical="center" shrinkToFit="1"/>
    </xf>
    <xf numFmtId="0" fontId="28" fillId="0" borderId="13" xfId="0" applyFont="1" applyBorder="1" applyAlignment="1">
      <alignment horizontal="center" shrinkToFit="1"/>
    </xf>
    <xf numFmtId="0" fontId="28" fillId="0" borderId="28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shrinkToFit="1"/>
    </xf>
    <xf numFmtId="0" fontId="29" fillId="0" borderId="26" xfId="1" applyFont="1" applyBorder="1" applyAlignment="1">
      <alignment horizontal="center" vertical="center"/>
    </xf>
    <xf numFmtId="0" fontId="29" fillId="0" borderId="31" xfId="0" applyFont="1" applyBorder="1" applyAlignment="1">
      <alignment horizontal="center" shrinkToFit="1"/>
    </xf>
    <xf numFmtId="0" fontId="23" fillId="0" borderId="10" xfId="0" applyFont="1" applyBorder="1" applyAlignment="1">
      <alignment horizontal="center" shrinkToFit="1"/>
    </xf>
    <xf numFmtId="0" fontId="23" fillId="0" borderId="11" xfId="0" applyFont="1" applyBorder="1" applyAlignment="1">
      <alignment horizontal="center" shrinkToFit="1"/>
    </xf>
    <xf numFmtId="0" fontId="23" fillId="0" borderId="12" xfId="0" applyFont="1" applyBorder="1" applyAlignment="1">
      <alignment horizontal="center" shrinkToFit="1"/>
    </xf>
    <xf numFmtId="0" fontId="23" fillId="0" borderId="13" xfId="0" applyFont="1" applyBorder="1" applyAlignment="1">
      <alignment horizontal="center" shrinkToFit="1"/>
    </xf>
    <xf numFmtId="0" fontId="23" fillId="0" borderId="14" xfId="0" applyFont="1" applyBorder="1" applyAlignment="1">
      <alignment horizont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shrinkToFit="1"/>
    </xf>
    <xf numFmtId="177" fontId="11" fillId="0" borderId="15" xfId="0" applyNumberFormat="1" applyFont="1" applyBorder="1" applyAlignment="1">
      <alignment horizontal="left" vertical="center" shrinkToFit="1"/>
    </xf>
    <xf numFmtId="177" fontId="20" fillId="0" borderId="15" xfId="0" applyNumberFormat="1" applyFont="1" applyBorder="1" applyAlignment="1">
      <alignment horizontal="left" vertical="center" shrinkToFit="1"/>
    </xf>
    <xf numFmtId="0" fontId="20" fillId="0" borderId="10" xfId="0" applyFont="1" applyBorder="1" applyAlignment="1">
      <alignment horizontal="left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left" vertical="center" shrinkToFit="1"/>
    </xf>
    <xf numFmtId="0" fontId="11" fillId="0" borderId="20" xfId="0" applyFont="1" applyBorder="1" applyAlignment="1">
      <alignment horizontal="center" vertical="center" shrinkToFit="1"/>
    </xf>
    <xf numFmtId="0" fontId="28" fillId="0" borderId="17" xfId="0" applyFont="1" applyBorder="1" applyAlignment="1">
      <alignment horizontal="center" vertical="center" shrinkToFit="1"/>
    </xf>
    <xf numFmtId="0" fontId="28" fillId="0" borderId="16" xfId="0" applyFont="1" applyBorder="1" applyAlignment="1">
      <alignment horizontal="center" vertical="center" shrinkToFit="1"/>
    </xf>
    <xf numFmtId="0" fontId="28" fillId="0" borderId="15" xfId="0" applyFont="1" applyBorder="1" applyAlignment="1">
      <alignment vertical="center" shrinkToFit="1"/>
    </xf>
    <xf numFmtId="0" fontId="28" fillId="0" borderId="19" xfId="0" applyFont="1" applyBorder="1" applyAlignment="1">
      <alignment horizontal="center" vertical="center" shrinkToFit="1"/>
    </xf>
    <xf numFmtId="0" fontId="28" fillId="0" borderId="15" xfId="0" applyFont="1" applyBorder="1" applyAlignment="1">
      <alignment vertical="center"/>
    </xf>
    <xf numFmtId="0" fontId="4" fillId="0" borderId="33" xfId="0" applyFont="1" applyBorder="1"/>
    <xf numFmtId="0" fontId="4" fillId="2" borderId="0" xfId="0" applyFont="1" applyFill="1"/>
    <xf numFmtId="0" fontId="24" fillId="0" borderId="15" xfId="0" applyFont="1" applyBorder="1" applyAlignment="1">
      <alignment horizontal="left" vertical="center" shrinkToFit="1"/>
    </xf>
    <xf numFmtId="0" fontId="24" fillId="0" borderId="15" xfId="0" applyFont="1" applyBorder="1" applyAlignment="1">
      <alignment vertical="center"/>
    </xf>
    <xf numFmtId="177" fontId="4" fillId="0" borderId="0" xfId="0" applyNumberFormat="1" applyFont="1"/>
    <xf numFmtId="177" fontId="4" fillId="0" borderId="0" xfId="0" applyNumberFormat="1" applyFont="1" applyAlignment="1">
      <alignment horizontal="center"/>
    </xf>
    <xf numFmtId="0" fontId="20" fillId="0" borderId="18" xfId="0" applyFont="1" applyBorder="1" applyAlignment="1">
      <alignment horizontal="center" vertical="center" shrinkToFit="1"/>
    </xf>
    <xf numFmtId="0" fontId="30" fillId="0" borderId="15" xfId="0" applyFont="1" applyBorder="1" applyAlignment="1">
      <alignment vertical="center" shrinkToFit="1"/>
    </xf>
    <xf numFmtId="0" fontId="30" fillId="0" borderId="19" xfId="0" applyFont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center" shrinkToFit="1"/>
    </xf>
    <xf numFmtId="0" fontId="17" fillId="0" borderId="21" xfId="2" applyFont="1" applyBorder="1" applyAlignment="1">
      <alignment horizontal="center" vertical="center" shrinkToFit="1"/>
    </xf>
    <xf numFmtId="0" fontId="4" fillId="0" borderId="0" xfId="0" applyFont="1" applyAlignment="1">
      <alignment horizontal="right"/>
    </xf>
    <xf numFmtId="178" fontId="4" fillId="0" borderId="0" xfId="0" applyNumberFormat="1" applyFont="1" applyAlignment="1">
      <alignment horizontal="right"/>
    </xf>
    <xf numFmtId="178" fontId="4" fillId="2" borderId="0" xfId="0" applyNumberFormat="1" applyFont="1" applyFill="1"/>
    <xf numFmtId="0" fontId="28" fillId="0" borderId="14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shrinkToFit="1"/>
    </xf>
    <xf numFmtId="0" fontId="29" fillId="0" borderId="27" xfId="0" applyFont="1" applyBorder="1" applyAlignment="1">
      <alignment horizont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4" fillId="6" borderId="10" xfId="0" applyFont="1" applyFill="1" applyBorder="1" applyAlignment="1">
      <alignment horizontal="center" shrinkToFit="1"/>
    </xf>
    <xf numFmtId="0" fontId="4" fillId="6" borderId="11" xfId="0" applyFont="1" applyFill="1" applyBorder="1" applyAlignment="1">
      <alignment horizontal="center" shrinkToFit="1"/>
    </xf>
    <xf numFmtId="0" fontId="4" fillId="6" borderId="12" xfId="0" applyFont="1" applyFill="1" applyBorder="1" applyAlignment="1">
      <alignment horizontal="center" shrinkToFit="1"/>
    </xf>
    <xf numFmtId="0" fontId="4" fillId="6" borderId="13" xfId="0" applyFont="1" applyFill="1" applyBorder="1" applyAlignment="1">
      <alignment horizontal="center" shrinkToFit="1"/>
    </xf>
    <xf numFmtId="0" fontId="4" fillId="6" borderId="14" xfId="0" applyFont="1" applyFill="1" applyBorder="1" applyAlignment="1">
      <alignment horizontal="center" shrinkToFit="1"/>
    </xf>
    <xf numFmtId="0" fontId="11" fillId="6" borderId="15" xfId="0" applyFont="1" applyFill="1" applyBorder="1" applyAlignment="1">
      <alignment horizontal="left" vertical="center" shrinkToFit="1"/>
    </xf>
    <xf numFmtId="0" fontId="11" fillId="6" borderId="16" xfId="0" applyFont="1" applyFill="1" applyBorder="1" applyAlignment="1">
      <alignment horizontal="center" vertical="center" shrinkToFit="1"/>
    </xf>
    <xf numFmtId="0" fontId="11" fillId="6" borderId="17" xfId="0" applyFont="1" applyFill="1" applyBorder="1" applyAlignment="1">
      <alignment horizontal="center" vertical="center" shrinkToFit="1"/>
    </xf>
    <xf numFmtId="0" fontId="11" fillId="6" borderId="18" xfId="0" applyFont="1" applyFill="1" applyBorder="1" applyAlignment="1">
      <alignment horizontal="center" vertical="center" shrinkToFit="1"/>
    </xf>
    <xf numFmtId="0" fontId="11" fillId="6" borderId="15" xfId="0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/>
    </xf>
    <xf numFmtId="0" fontId="4" fillId="2" borderId="10" xfId="0" applyFont="1" applyFill="1" applyBorder="1" applyAlignment="1">
      <alignment horizontal="center" shrinkToFit="1"/>
    </xf>
    <xf numFmtId="0" fontId="4" fillId="2" borderId="11" xfId="0" applyFont="1" applyFill="1" applyBorder="1" applyAlignment="1">
      <alignment horizontal="center" shrinkToFit="1"/>
    </xf>
    <xf numFmtId="0" fontId="4" fillId="2" borderId="12" xfId="0" applyFont="1" applyFill="1" applyBorder="1" applyAlignment="1">
      <alignment horizontal="center" shrinkToFit="1"/>
    </xf>
    <xf numFmtId="0" fontId="4" fillId="2" borderId="13" xfId="0" applyFont="1" applyFill="1" applyBorder="1" applyAlignment="1">
      <alignment horizontal="center" shrinkToFit="1"/>
    </xf>
    <xf numFmtId="0" fontId="4" fillId="2" borderId="14" xfId="0" applyFont="1" applyFill="1" applyBorder="1" applyAlignment="1">
      <alignment horizont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11" fillId="2" borderId="15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13" xfId="0" applyFont="1" applyFill="1" applyBorder="1" applyAlignment="1">
      <alignment horizontal="center" vertical="center" shrinkToFit="1"/>
    </xf>
    <xf numFmtId="0" fontId="11" fillId="2" borderId="15" xfId="0" applyFont="1" applyFill="1" applyBorder="1" applyAlignment="1">
      <alignment vertical="center" shrinkToFit="1"/>
    </xf>
    <xf numFmtId="0" fontId="4" fillId="2" borderId="28" xfId="0" applyFont="1" applyFill="1" applyBorder="1" applyAlignment="1">
      <alignment horizontal="center" shrinkToFit="1"/>
    </xf>
    <xf numFmtId="0" fontId="11" fillId="2" borderId="15" xfId="0" applyFont="1" applyFill="1" applyBorder="1" applyAlignment="1">
      <alignment shrinkToFit="1"/>
    </xf>
    <xf numFmtId="0" fontId="11" fillId="2" borderId="19" xfId="0" applyFont="1" applyFill="1" applyBorder="1" applyAlignment="1">
      <alignment horizontal="center" shrinkToFit="1"/>
    </xf>
    <xf numFmtId="0" fontId="11" fillId="2" borderId="16" xfId="0" applyFont="1" applyFill="1" applyBorder="1" applyAlignment="1">
      <alignment horizontal="center" shrinkToFit="1"/>
    </xf>
    <xf numFmtId="0" fontId="11" fillId="2" borderId="17" xfId="0" applyFont="1" applyFill="1" applyBorder="1" applyAlignment="1">
      <alignment horizontal="center" shrinkToFit="1"/>
    </xf>
    <xf numFmtId="0" fontId="11" fillId="2" borderId="21" xfId="0" applyFont="1" applyFill="1" applyBorder="1" applyAlignment="1">
      <alignment horizontal="center" vertical="center" shrinkToFit="1"/>
    </xf>
    <xf numFmtId="178" fontId="4" fillId="0" borderId="0" xfId="0" applyNumberFormat="1" applyFont="1" applyAlignment="1">
      <alignment horizontal="center"/>
    </xf>
    <xf numFmtId="0" fontId="4" fillId="7" borderId="0" xfId="0" applyFont="1" applyFill="1"/>
    <xf numFmtId="178" fontId="4" fillId="7" borderId="0" xfId="0" applyNumberFormat="1" applyFont="1" applyFill="1" applyAlignment="1">
      <alignment horizontal="center"/>
    </xf>
    <xf numFmtId="0" fontId="11" fillId="5" borderId="16" xfId="0" applyFont="1" applyFill="1" applyBorder="1" applyAlignment="1">
      <alignment horizontal="center" vertical="center" shrinkToFit="1"/>
    </xf>
    <xf numFmtId="0" fontId="4" fillId="7" borderId="10" xfId="0" applyFont="1" applyFill="1" applyBorder="1" applyAlignment="1">
      <alignment horizontal="center" shrinkToFit="1"/>
    </xf>
    <xf numFmtId="0" fontId="4" fillId="7" borderId="11" xfId="0" applyFont="1" applyFill="1" applyBorder="1" applyAlignment="1">
      <alignment horizontal="center" shrinkToFit="1"/>
    </xf>
    <xf numFmtId="0" fontId="4" fillId="7" borderId="12" xfId="0" applyFont="1" applyFill="1" applyBorder="1" applyAlignment="1">
      <alignment horizontal="center" shrinkToFit="1"/>
    </xf>
    <xf numFmtId="0" fontId="4" fillId="7" borderId="13" xfId="0" applyFont="1" applyFill="1" applyBorder="1" applyAlignment="1">
      <alignment horizontal="center" shrinkToFit="1"/>
    </xf>
    <xf numFmtId="0" fontId="4" fillId="7" borderId="14" xfId="0" applyFont="1" applyFill="1" applyBorder="1" applyAlignment="1">
      <alignment horizontal="center" shrinkToFit="1"/>
    </xf>
    <xf numFmtId="0" fontId="11" fillId="7" borderId="15" xfId="0" applyFont="1" applyFill="1" applyBorder="1" applyAlignment="1">
      <alignment horizontal="left" vertical="center" shrinkToFit="1"/>
    </xf>
    <xf numFmtId="0" fontId="11" fillId="7" borderId="16" xfId="0" applyFont="1" applyFill="1" applyBorder="1" applyAlignment="1">
      <alignment horizontal="center" vertical="center" shrinkToFit="1"/>
    </xf>
    <xf numFmtId="0" fontId="11" fillId="7" borderId="13" xfId="0" applyFont="1" applyFill="1" applyBorder="1" applyAlignment="1">
      <alignment horizontal="center" vertical="center" shrinkToFit="1"/>
    </xf>
    <xf numFmtId="0" fontId="11" fillId="7" borderId="18" xfId="0" applyFont="1" applyFill="1" applyBorder="1" applyAlignment="1">
      <alignment horizontal="center" vertical="center" shrinkToFit="1"/>
    </xf>
    <xf numFmtId="0" fontId="24" fillId="7" borderId="15" xfId="0" applyFont="1" applyFill="1" applyBorder="1" applyAlignment="1">
      <alignment horizontal="left" vertical="center" shrinkToFit="1"/>
    </xf>
    <xf numFmtId="0" fontId="24" fillId="7" borderId="16" xfId="0" applyFont="1" applyFill="1" applyBorder="1" applyAlignment="1">
      <alignment horizontal="center" vertical="center" shrinkToFit="1"/>
    </xf>
    <xf numFmtId="0" fontId="24" fillId="7" borderId="17" xfId="0" applyFont="1" applyFill="1" applyBorder="1" applyAlignment="1">
      <alignment horizontal="center" vertical="center" shrinkToFit="1"/>
    </xf>
    <xf numFmtId="0" fontId="24" fillId="7" borderId="18" xfId="0" applyFont="1" applyFill="1" applyBorder="1" applyAlignment="1">
      <alignment horizontal="center" vertical="center" shrinkToFit="1"/>
    </xf>
    <xf numFmtId="0" fontId="11" fillId="7" borderId="17" xfId="0" applyFont="1" applyFill="1" applyBorder="1" applyAlignment="1">
      <alignment horizontal="center" vertical="center" shrinkToFit="1"/>
    </xf>
    <xf numFmtId="0" fontId="23" fillId="7" borderId="10" xfId="0" applyFont="1" applyFill="1" applyBorder="1" applyAlignment="1">
      <alignment horizontal="center" shrinkToFit="1"/>
    </xf>
    <xf numFmtId="0" fontId="23" fillId="7" borderId="11" xfId="0" applyFont="1" applyFill="1" applyBorder="1" applyAlignment="1">
      <alignment horizontal="center" shrinkToFit="1"/>
    </xf>
    <xf numFmtId="0" fontId="23" fillId="7" borderId="12" xfId="0" applyFont="1" applyFill="1" applyBorder="1" applyAlignment="1">
      <alignment horizontal="center" shrinkToFit="1"/>
    </xf>
    <xf numFmtId="0" fontId="23" fillId="7" borderId="13" xfId="0" applyFont="1" applyFill="1" applyBorder="1" applyAlignment="1">
      <alignment horizontal="center" shrinkToFit="1"/>
    </xf>
    <xf numFmtId="0" fontId="23" fillId="7" borderId="14" xfId="0" applyFont="1" applyFill="1" applyBorder="1" applyAlignment="1">
      <alignment horizontal="center" shrinkToFit="1"/>
    </xf>
    <xf numFmtId="0" fontId="23" fillId="2" borderId="10" xfId="0" applyFont="1" applyFill="1" applyBorder="1" applyAlignment="1">
      <alignment horizontal="center" shrinkToFit="1"/>
    </xf>
    <xf numFmtId="0" fontId="23" fillId="2" borderId="11" xfId="0" applyFont="1" applyFill="1" applyBorder="1" applyAlignment="1">
      <alignment horizontal="center" shrinkToFit="1"/>
    </xf>
    <xf numFmtId="0" fontId="23" fillId="2" borderId="12" xfId="0" applyFont="1" applyFill="1" applyBorder="1" applyAlignment="1">
      <alignment horizontal="center" shrinkToFit="1"/>
    </xf>
    <xf numFmtId="0" fontId="23" fillId="2" borderId="13" xfId="0" applyFont="1" applyFill="1" applyBorder="1" applyAlignment="1">
      <alignment horizontal="center" shrinkToFit="1"/>
    </xf>
    <xf numFmtId="0" fontId="23" fillId="2" borderId="14" xfId="0" applyFont="1" applyFill="1" applyBorder="1" applyAlignment="1">
      <alignment horizontal="center" shrinkToFit="1"/>
    </xf>
    <xf numFmtId="0" fontId="24" fillId="2" borderId="16" xfId="0" applyFont="1" applyFill="1" applyBorder="1" applyAlignment="1">
      <alignment horizontal="center" vertical="center" shrinkToFit="1"/>
    </xf>
    <xf numFmtId="0" fontId="24" fillId="2" borderId="17" xfId="0" applyFont="1" applyFill="1" applyBorder="1" applyAlignment="1">
      <alignment horizontal="center" vertical="center" shrinkToFit="1"/>
    </xf>
    <xf numFmtId="0" fontId="24" fillId="2" borderId="18" xfId="0" applyFont="1" applyFill="1" applyBorder="1" applyAlignment="1">
      <alignment horizontal="center" vertical="center" shrinkToFit="1"/>
    </xf>
    <xf numFmtId="177" fontId="11" fillId="2" borderId="15" xfId="0" applyNumberFormat="1" applyFont="1" applyFill="1" applyBorder="1" applyAlignment="1">
      <alignment horizontal="left" vertical="center" shrinkToFit="1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shrinkToFit="1"/>
    </xf>
    <xf numFmtId="49" fontId="13" fillId="2" borderId="15" xfId="1" applyNumberFormat="1" applyFont="1" applyFill="1" applyBorder="1" applyAlignment="1">
      <alignment horizontal="center" vertical="center"/>
    </xf>
    <xf numFmtId="49" fontId="13" fillId="2" borderId="25" xfId="1" applyNumberFormat="1" applyFont="1" applyFill="1" applyBorder="1" applyAlignment="1">
      <alignment horizontal="center" vertical="center"/>
    </xf>
    <xf numFmtId="0" fontId="13" fillId="2" borderId="26" xfId="1" applyFont="1" applyFill="1" applyBorder="1" applyAlignment="1">
      <alignment horizontal="center" vertical="center"/>
    </xf>
    <xf numFmtId="49" fontId="13" fillId="2" borderId="26" xfId="1" applyNumberFormat="1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shrinkToFit="1"/>
    </xf>
    <xf numFmtId="0" fontId="17" fillId="2" borderId="21" xfId="2" applyFont="1" applyFill="1" applyBorder="1" applyAlignment="1">
      <alignment horizontal="center" vertical="center" shrinkToFit="1"/>
    </xf>
    <xf numFmtId="0" fontId="17" fillId="2" borderId="18" xfId="2" applyFont="1" applyFill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0" fillId="6" borderId="5" xfId="0" applyFont="1" applyFill="1" applyBorder="1" applyAlignment="1">
      <alignment horizontal="center" vertical="center" wrapText="1" shrinkToFit="1"/>
    </xf>
    <xf numFmtId="0" fontId="10" fillId="6" borderId="6" xfId="0" applyFont="1" applyFill="1" applyBorder="1" applyAlignment="1">
      <alignment horizontal="center" vertical="center" shrinkToFit="1"/>
    </xf>
    <xf numFmtId="0" fontId="10" fillId="6" borderId="7" xfId="0" applyFont="1" applyFill="1" applyBorder="1" applyAlignment="1">
      <alignment horizontal="center" vertical="center" shrinkToFit="1"/>
    </xf>
    <xf numFmtId="0" fontId="10" fillId="6" borderId="8" xfId="0" applyFont="1" applyFill="1" applyBorder="1" applyAlignment="1">
      <alignment horizontal="center" vertical="center" shrinkToFit="1"/>
    </xf>
    <xf numFmtId="0" fontId="10" fillId="6" borderId="1" xfId="0" applyFont="1" applyFill="1" applyBorder="1" applyAlignment="1">
      <alignment horizontal="center" vertical="center" shrinkToFit="1"/>
    </xf>
    <xf numFmtId="0" fontId="10" fillId="6" borderId="9" xfId="0" applyFont="1" applyFill="1" applyBorder="1" applyAlignment="1">
      <alignment horizontal="center" vertical="center" shrinkToFit="1"/>
    </xf>
    <xf numFmtId="0" fontId="10" fillId="2" borderId="5" xfId="0" applyFont="1" applyFill="1" applyBorder="1" applyAlignment="1">
      <alignment horizontal="center" vertical="center" wrapText="1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176" fontId="9" fillId="0" borderId="2" xfId="0" applyNumberFormat="1" applyFont="1" applyBorder="1" applyAlignment="1">
      <alignment horizontal="center" vertical="top" shrinkToFit="1"/>
    </xf>
    <xf numFmtId="176" fontId="9" fillId="0" borderId="3" xfId="0" applyNumberFormat="1" applyFont="1" applyBorder="1" applyAlignment="1">
      <alignment horizontal="center" vertical="top" shrinkToFit="1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10" fillId="7" borderId="5" xfId="0" applyFont="1" applyFill="1" applyBorder="1" applyAlignment="1">
      <alignment horizontal="center" vertical="center" wrapText="1" shrinkToFit="1"/>
    </xf>
    <xf numFmtId="0" fontId="10" fillId="7" borderId="6" xfId="0" applyFont="1" applyFill="1" applyBorder="1" applyAlignment="1">
      <alignment horizontal="center" vertical="center" shrinkToFit="1"/>
    </xf>
    <xf numFmtId="0" fontId="10" fillId="7" borderId="7" xfId="0" applyFont="1" applyFill="1" applyBorder="1" applyAlignment="1">
      <alignment horizontal="center" vertical="center" shrinkToFit="1"/>
    </xf>
    <xf numFmtId="0" fontId="10" fillId="7" borderId="8" xfId="0" applyFont="1" applyFill="1" applyBorder="1" applyAlignment="1">
      <alignment horizontal="center" vertical="center" shrinkToFit="1"/>
    </xf>
    <xf numFmtId="0" fontId="10" fillId="7" borderId="1" xfId="0" applyFont="1" applyFill="1" applyBorder="1" applyAlignment="1">
      <alignment horizontal="center" vertical="center" shrinkToFit="1"/>
    </xf>
    <xf numFmtId="0" fontId="10" fillId="7" borderId="9" xfId="0" applyFont="1" applyFill="1" applyBorder="1" applyAlignment="1">
      <alignment horizontal="center" vertical="center" shrinkToFit="1"/>
    </xf>
    <xf numFmtId="0" fontId="10" fillId="7" borderId="5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 shrinkToFit="1"/>
    </xf>
    <xf numFmtId="176" fontId="9" fillId="3" borderId="2" xfId="0" applyNumberFormat="1" applyFont="1" applyFill="1" applyBorder="1" applyAlignment="1">
      <alignment horizontal="center" vertical="top" shrinkToFit="1"/>
    </xf>
    <xf numFmtId="176" fontId="9" fillId="3" borderId="3" xfId="0" applyNumberFormat="1" applyFont="1" applyFill="1" applyBorder="1" applyAlignment="1">
      <alignment horizontal="center" vertical="top" shrinkToFit="1"/>
    </xf>
    <xf numFmtId="0" fontId="9" fillId="3" borderId="3" xfId="0" applyFont="1" applyFill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top"/>
    </xf>
    <xf numFmtId="0" fontId="22" fillId="0" borderId="5" xfId="0" applyFont="1" applyBorder="1" applyAlignment="1">
      <alignment horizontal="center" vertical="center" wrapText="1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11" fillId="2" borderId="22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11" fillId="2" borderId="23" xfId="0" applyFont="1" applyFill="1" applyBorder="1" applyAlignment="1">
      <alignment horizontal="center" vertical="center" shrinkToFit="1"/>
    </xf>
    <xf numFmtId="0" fontId="4" fillId="0" borderId="3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2" fillId="2" borderId="5" xfId="0" applyFont="1" applyFill="1" applyBorder="1" applyAlignment="1">
      <alignment horizontal="center" vertical="center" wrapText="1" shrinkToFit="1"/>
    </xf>
    <xf numFmtId="0" fontId="22" fillId="2" borderId="6" xfId="0" applyFont="1" applyFill="1" applyBorder="1" applyAlignment="1">
      <alignment horizontal="center" vertical="center" shrinkToFit="1"/>
    </xf>
    <xf numFmtId="0" fontId="22" fillId="2" borderId="7" xfId="0" applyFont="1" applyFill="1" applyBorder="1" applyAlignment="1">
      <alignment horizontal="center" vertical="center" shrinkToFit="1"/>
    </xf>
    <xf numFmtId="0" fontId="22" fillId="2" borderId="8" xfId="0" applyFont="1" applyFill="1" applyBorder="1" applyAlignment="1">
      <alignment horizontal="center" vertical="center" shrinkToFit="1"/>
    </xf>
    <xf numFmtId="0" fontId="22" fillId="2" borderId="1" xfId="0" applyFont="1" applyFill="1" applyBorder="1" applyAlignment="1">
      <alignment horizontal="center" vertical="center" shrinkToFit="1"/>
    </xf>
    <xf numFmtId="0" fontId="22" fillId="2" borderId="9" xfId="0" applyFont="1" applyFill="1" applyBorder="1" applyAlignment="1">
      <alignment horizontal="center" vertical="center" shrinkToFit="1"/>
    </xf>
    <xf numFmtId="0" fontId="4" fillId="0" borderId="32" xfId="0" applyFont="1" applyBorder="1" applyAlignment="1">
      <alignment horizontal="center"/>
    </xf>
    <xf numFmtId="0" fontId="11" fillId="3" borderId="22" xfId="0" applyFont="1" applyFill="1" applyBorder="1" applyAlignment="1">
      <alignment horizontal="center" vertical="center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23" xfId="0" applyFont="1" applyFill="1" applyBorder="1" applyAlignment="1">
      <alignment horizontal="center" vertical="center" shrinkToFit="1"/>
    </xf>
    <xf numFmtId="0" fontId="16" fillId="3" borderId="34" xfId="2" applyFont="1" applyFill="1" applyBorder="1" applyAlignment="1">
      <alignment horizontal="center" vertical="center" shrinkToFit="1"/>
    </xf>
    <xf numFmtId="0" fontId="16" fillId="3" borderId="35" xfId="2" applyFont="1" applyFill="1" applyBorder="1" applyAlignment="1">
      <alignment horizontal="center" vertical="center" shrinkToFit="1"/>
    </xf>
    <xf numFmtId="0" fontId="16" fillId="3" borderId="37" xfId="2" applyFont="1" applyFill="1" applyBorder="1" applyAlignment="1">
      <alignment horizontal="center" vertical="center" shrinkToFit="1"/>
    </xf>
    <xf numFmtId="0" fontId="16" fillId="3" borderId="25" xfId="2" applyFont="1" applyFill="1" applyBorder="1" applyAlignment="1">
      <alignment horizontal="center" vertical="center" shrinkToFit="1"/>
    </xf>
    <xf numFmtId="0" fontId="16" fillId="3" borderId="26" xfId="2" applyFont="1" applyFill="1" applyBorder="1" applyAlignment="1">
      <alignment horizontal="center" vertical="center" shrinkToFit="1"/>
    </xf>
    <xf numFmtId="0" fontId="16" fillId="3" borderId="27" xfId="2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 shrinkToFit="1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7" xfId="0" applyFont="1" applyFill="1" applyBorder="1" applyAlignment="1">
      <alignment horizontal="center" vertical="center" shrinkToFit="1"/>
    </xf>
    <xf numFmtId="0" fontId="10" fillId="3" borderId="8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10" fillId="3" borderId="9" xfId="0" applyFont="1" applyFill="1" applyBorder="1" applyAlignment="1">
      <alignment horizontal="center" vertical="center" shrinkToFit="1"/>
    </xf>
    <xf numFmtId="0" fontId="22" fillId="3" borderId="5" xfId="0" applyFont="1" applyFill="1" applyBorder="1" applyAlignment="1">
      <alignment horizontal="center" vertical="center" wrapText="1" shrinkToFit="1"/>
    </xf>
    <xf numFmtId="0" fontId="22" fillId="3" borderId="6" xfId="0" applyFont="1" applyFill="1" applyBorder="1" applyAlignment="1">
      <alignment horizontal="center" vertical="center" shrinkToFit="1"/>
    </xf>
    <xf numFmtId="0" fontId="22" fillId="3" borderId="7" xfId="0" applyFont="1" applyFill="1" applyBorder="1" applyAlignment="1">
      <alignment horizontal="center" vertical="center" shrinkToFit="1"/>
    </xf>
    <xf numFmtId="0" fontId="22" fillId="3" borderId="8" xfId="0" applyFont="1" applyFill="1" applyBorder="1" applyAlignment="1">
      <alignment horizontal="center" vertical="center" shrinkToFit="1"/>
    </xf>
    <xf numFmtId="0" fontId="22" fillId="3" borderId="1" xfId="0" applyFont="1" applyFill="1" applyBorder="1" applyAlignment="1">
      <alignment horizontal="center" vertical="center" shrinkToFit="1"/>
    </xf>
    <xf numFmtId="0" fontId="22" fillId="3" borderId="9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</cellXfs>
  <cellStyles count="3">
    <cellStyle name="一般" xfId="0" builtinId="0"/>
    <cellStyle name="一般 2" xfId="2" xr:uid="{00000000-0005-0000-0000-000001000000}"/>
    <cellStyle name="一般_Book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18"/>
  <sheetViews>
    <sheetView workbookViewId="0">
      <selection activeCell="E19" sqref="E19"/>
    </sheetView>
  </sheetViews>
  <sheetFormatPr defaultRowHeight="16.5"/>
  <sheetData>
    <row r="3" spans="1:3">
      <c r="A3" t="s">
        <v>114</v>
      </c>
    </row>
    <row r="4" spans="1:3">
      <c r="A4" t="s">
        <v>115</v>
      </c>
    </row>
    <row r="5" spans="1:3">
      <c r="A5" t="s">
        <v>116</v>
      </c>
    </row>
    <row r="6" spans="1:3">
      <c r="A6" t="s">
        <v>117</v>
      </c>
    </row>
    <row r="7" spans="1:3">
      <c r="A7" t="s">
        <v>118</v>
      </c>
    </row>
    <row r="8" spans="1:3">
      <c r="A8" t="s">
        <v>119</v>
      </c>
    </row>
    <row r="9" spans="1:3">
      <c r="A9" t="s">
        <v>120</v>
      </c>
    </row>
    <row r="10" spans="1:3">
      <c r="A10" t="s">
        <v>121</v>
      </c>
    </row>
    <row r="11" spans="1:3">
      <c r="A11" t="s">
        <v>122</v>
      </c>
    </row>
    <row r="14" spans="1:3">
      <c r="A14" t="s">
        <v>123</v>
      </c>
    </row>
    <row r="15" spans="1:3">
      <c r="A15" t="s">
        <v>124</v>
      </c>
      <c r="B15">
        <v>3</v>
      </c>
      <c r="C15" t="s">
        <v>125</v>
      </c>
    </row>
    <row r="16" spans="1:3">
      <c r="A16" t="s">
        <v>126</v>
      </c>
      <c r="B16">
        <v>1</v>
      </c>
      <c r="C16" t="s">
        <v>55</v>
      </c>
    </row>
    <row r="17" spans="1:3">
      <c r="A17" t="s">
        <v>127</v>
      </c>
      <c r="B17">
        <v>1</v>
      </c>
      <c r="C17" t="s">
        <v>55</v>
      </c>
    </row>
    <row r="18" spans="1:3">
      <c r="A18" t="s">
        <v>128</v>
      </c>
      <c r="B18">
        <v>1</v>
      </c>
      <c r="C18" t="s">
        <v>59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C622C-C53E-417C-9C28-1786DAEB0029}">
  <sheetPr>
    <tabColor rgb="FF7030A0"/>
  </sheetPr>
  <dimension ref="A1:AC36"/>
  <sheetViews>
    <sheetView view="pageBreakPreview" topLeftCell="C1" zoomScale="78" zoomScaleNormal="59" zoomScaleSheetLayoutView="78" workbookViewId="0">
      <selection activeCell="AD10" sqref="AD10"/>
    </sheetView>
  </sheetViews>
  <sheetFormatPr defaultColWidth="9" defaultRowHeight="16.5"/>
  <cols>
    <col min="1" max="1" width="3.5" style="1" customWidth="1"/>
    <col min="2" max="2" width="15.625" style="1" customWidth="1"/>
    <col min="3" max="3" width="5.7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9" width="5.625" style="1" customWidth="1"/>
    <col min="10" max="10" width="5.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5.125" style="1" customWidth="1"/>
    <col min="18" max="18" width="8.75" style="1" customWidth="1"/>
    <col min="19" max="19" width="5" style="1" customWidth="1"/>
    <col min="20" max="20" width="3.375" style="1" customWidth="1"/>
    <col min="21" max="21" width="5.25" style="1" customWidth="1"/>
    <col min="22" max="22" width="14.8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9" width="9" style="1"/>
  </cols>
  <sheetData>
    <row r="1" spans="1:28" ht="44.25" customHeight="1">
      <c r="A1" s="339" t="s">
        <v>134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8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8" ht="28.5" thickBot="1">
      <c r="B3" s="340"/>
      <c r="C3" s="34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130</v>
      </c>
      <c r="W3" s="341"/>
      <c r="X3" s="341"/>
      <c r="Y3" s="341"/>
      <c r="Z3" s="341"/>
    </row>
    <row r="4" spans="1:28" ht="24" customHeight="1" thickBot="1">
      <c r="B4" s="342">
        <v>45663</v>
      </c>
      <c r="C4" s="343"/>
      <c r="D4" s="343"/>
      <c r="E4" s="344" t="s">
        <v>4</v>
      </c>
      <c r="F4" s="345"/>
      <c r="G4" s="342">
        <f>B4+1</f>
        <v>45664</v>
      </c>
      <c r="H4" s="343"/>
      <c r="I4" s="343"/>
      <c r="J4" s="344" t="s">
        <v>5</v>
      </c>
      <c r="K4" s="345"/>
      <c r="L4" s="342">
        <f>G4+1</f>
        <v>45665</v>
      </c>
      <c r="M4" s="343"/>
      <c r="N4" s="343"/>
      <c r="O4" s="344" t="s">
        <v>6</v>
      </c>
      <c r="P4" s="345"/>
      <c r="Q4" s="342">
        <f>L4+1</f>
        <v>45666</v>
      </c>
      <c r="R4" s="343"/>
      <c r="S4" s="343"/>
      <c r="T4" s="344" t="s">
        <v>7</v>
      </c>
      <c r="U4" s="345"/>
      <c r="V4" s="342">
        <f>Q4+1</f>
        <v>45667</v>
      </c>
      <c r="W4" s="343"/>
      <c r="X4" s="343"/>
      <c r="Y4" s="344" t="s">
        <v>8</v>
      </c>
      <c r="Z4" s="345"/>
    </row>
    <row r="5" spans="1:28" ht="17.25" customHeight="1">
      <c r="B5" s="326" t="s">
        <v>140</v>
      </c>
      <c r="C5" s="327"/>
      <c r="D5" s="327"/>
      <c r="E5" s="327"/>
      <c r="F5" s="328"/>
      <c r="G5" s="326" t="s">
        <v>131</v>
      </c>
      <c r="H5" s="327"/>
      <c r="I5" s="327"/>
      <c r="J5" s="327"/>
      <c r="K5" s="328"/>
      <c r="L5" s="332" t="s">
        <v>133</v>
      </c>
      <c r="M5" s="333"/>
      <c r="N5" s="333"/>
      <c r="O5" s="333"/>
      <c r="P5" s="334"/>
      <c r="Q5" s="338" t="s">
        <v>135</v>
      </c>
      <c r="R5" s="327"/>
      <c r="S5" s="327"/>
      <c r="T5" s="327"/>
      <c r="U5" s="328"/>
      <c r="V5" s="326" t="s">
        <v>139</v>
      </c>
      <c r="W5" s="327"/>
      <c r="X5" s="327"/>
      <c r="Y5" s="327"/>
      <c r="Z5" s="328"/>
    </row>
    <row r="6" spans="1:28" ht="17.25" customHeight="1" thickBot="1">
      <c r="B6" s="329"/>
      <c r="C6" s="330"/>
      <c r="D6" s="330"/>
      <c r="E6" s="330"/>
      <c r="F6" s="331"/>
      <c r="G6" s="329"/>
      <c r="H6" s="330"/>
      <c r="I6" s="330"/>
      <c r="J6" s="330"/>
      <c r="K6" s="331"/>
      <c r="L6" s="335"/>
      <c r="M6" s="336"/>
      <c r="N6" s="336"/>
      <c r="O6" s="336"/>
      <c r="P6" s="337"/>
      <c r="Q6" s="329"/>
      <c r="R6" s="330"/>
      <c r="S6" s="330"/>
      <c r="T6" s="330"/>
      <c r="U6" s="331"/>
      <c r="V6" s="329"/>
      <c r="W6" s="330"/>
      <c r="X6" s="330"/>
      <c r="Y6" s="330"/>
      <c r="Z6" s="331"/>
    </row>
    <row r="7" spans="1:28">
      <c r="A7" s="7"/>
      <c r="B7" s="200" t="s">
        <v>9</v>
      </c>
      <c r="C7" s="201" t="s">
        <v>10</v>
      </c>
      <c r="D7" s="202" t="s">
        <v>11</v>
      </c>
      <c r="E7" s="203" t="s">
        <v>12</v>
      </c>
      <c r="F7" s="204" t="s">
        <v>13</v>
      </c>
      <c r="G7" s="8" t="s">
        <v>9</v>
      </c>
      <c r="H7" s="9" t="s">
        <v>10</v>
      </c>
      <c r="I7" s="10" t="s">
        <v>11</v>
      </c>
      <c r="J7" s="11" t="s">
        <v>12</v>
      </c>
      <c r="K7" s="12" t="s">
        <v>13</v>
      </c>
      <c r="L7" s="8" t="s">
        <v>9</v>
      </c>
      <c r="M7" s="9" t="s">
        <v>44</v>
      </c>
      <c r="N7" s="10" t="s">
        <v>45</v>
      </c>
      <c r="O7" s="11" t="s">
        <v>46</v>
      </c>
      <c r="P7" s="12" t="s">
        <v>47</v>
      </c>
      <c r="Q7" s="8" t="s">
        <v>9</v>
      </c>
      <c r="R7" s="9" t="s">
        <v>44</v>
      </c>
      <c r="S7" s="10" t="s">
        <v>45</v>
      </c>
      <c r="T7" s="11" t="s">
        <v>46</v>
      </c>
      <c r="U7" s="12" t="s">
        <v>47</v>
      </c>
      <c r="V7" s="8" t="s">
        <v>9</v>
      </c>
      <c r="W7" s="9" t="s">
        <v>10</v>
      </c>
      <c r="X7" s="10" t="s">
        <v>11</v>
      </c>
      <c r="Y7" s="11" t="s">
        <v>12</v>
      </c>
      <c r="Z7" s="12" t="s">
        <v>13</v>
      </c>
    </row>
    <row r="8" spans="1:28" ht="20.25" customHeight="1">
      <c r="A8" s="7" t="s">
        <v>14</v>
      </c>
      <c r="B8" s="225" t="s">
        <v>140</v>
      </c>
      <c r="C8" s="205">
        <v>3</v>
      </c>
      <c r="D8" s="205" t="s">
        <v>49</v>
      </c>
      <c r="E8" s="206">
        <v>23</v>
      </c>
      <c r="F8" s="207">
        <f>E8*C8</f>
        <v>69</v>
      </c>
      <c r="G8" s="17" t="s">
        <v>132</v>
      </c>
      <c r="H8" s="248">
        <v>4</v>
      </c>
      <c r="I8" s="19" t="s">
        <v>16</v>
      </c>
      <c r="J8" s="15">
        <v>15</v>
      </c>
      <c r="K8" s="16">
        <f t="shared" ref="K8:K12" si="0">J8*H8</f>
        <v>60</v>
      </c>
      <c r="L8" s="17" t="s">
        <v>133</v>
      </c>
      <c r="M8" s="19">
        <v>30</v>
      </c>
      <c r="N8" s="19" t="s">
        <v>49</v>
      </c>
      <c r="O8" s="18"/>
      <c r="P8" s="16">
        <v>78</v>
      </c>
      <c r="Q8" s="17" t="s">
        <v>135</v>
      </c>
      <c r="R8" s="164">
        <v>4</v>
      </c>
      <c r="S8" s="19" t="s">
        <v>49</v>
      </c>
      <c r="T8" s="15">
        <v>8</v>
      </c>
      <c r="U8" s="16">
        <f>T8*R8</f>
        <v>32</v>
      </c>
      <c r="V8" s="17" t="s">
        <v>139</v>
      </c>
      <c r="W8" s="19">
        <v>3</v>
      </c>
      <c r="X8" s="19" t="s">
        <v>49</v>
      </c>
      <c r="Y8" s="15">
        <v>10</v>
      </c>
      <c r="Z8" s="16">
        <f t="shared" ref="Z8:Z10" si="1">Y8*W8</f>
        <v>30</v>
      </c>
      <c r="AB8" s="1">
        <f>K33+P33+U33+Z33+F33</f>
        <v>604</v>
      </c>
    </row>
    <row r="9" spans="1:28" ht="18.75" customHeight="1">
      <c r="A9" s="7"/>
      <c r="B9" s="226"/>
      <c r="C9" s="208"/>
      <c r="D9" s="209"/>
      <c r="E9" s="206"/>
      <c r="F9" s="207">
        <f t="shared" ref="F9:F10" si="2">E9*C9</f>
        <v>0</v>
      </c>
      <c r="G9" s="17"/>
      <c r="H9" s="27"/>
      <c r="I9" s="19"/>
      <c r="J9" s="15"/>
      <c r="K9" s="16">
        <f t="shared" si="0"/>
        <v>0</v>
      </c>
      <c r="L9" s="20" t="s">
        <v>143</v>
      </c>
      <c r="M9" s="21"/>
      <c r="N9" s="22"/>
      <c r="O9" s="15"/>
      <c r="P9" s="16">
        <f>O9*M9</f>
        <v>0</v>
      </c>
      <c r="Q9" s="24"/>
      <c r="R9" s="27"/>
      <c r="S9" s="19"/>
      <c r="T9" s="15"/>
      <c r="U9" s="16">
        <f>T9*R9</f>
        <v>0</v>
      </c>
      <c r="V9" s="17"/>
      <c r="W9" s="19"/>
      <c r="X9" s="19"/>
      <c r="Y9" s="15"/>
      <c r="Z9" s="16">
        <f t="shared" si="1"/>
        <v>0</v>
      </c>
      <c r="AA9" s="227" t="s">
        <v>144</v>
      </c>
      <c r="AB9" s="224">
        <f>AB8/5</f>
        <v>120.8</v>
      </c>
    </row>
    <row r="10" spans="1:28" ht="20.25" customHeight="1">
      <c r="A10" s="7" t="s">
        <v>22</v>
      </c>
      <c r="B10" s="225"/>
      <c r="C10" s="210"/>
      <c r="D10" s="205"/>
      <c r="E10" s="209"/>
      <c r="F10" s="207">
        <f t="shared" si="2"/>
        <v>0</v>
      </c>
      <c r="G10" s="17"/>
      <c r="H10" s="15"/>
      <c r="I10" s="19"/>
      <c r="J10" s="22"/>
      <c r="K10" s="16">
        <f t="shared" si="0"/>
        <v>0</v>
      </c>
      <c r="L10" s="17"/>
      <c r="M10" s="27"/>
      <c r="N10" s="19"/>
      <c r="O10" s="22"/>
      <c r="P10" s="16">
        <f>O10*M10</f>
        <v>0</v>
      </c>
      <c r="Q10" s="20"/>
      <c r="R10" s="27"/>
      <c r="S10" s="19"/>
      <c r="T10" s="15"/>
      <c r="U10" s="16">
        <f t="shared" ref="U10:U12" si="3">T10*R10</f>
        <v>0</v>
      </c>
      <c r="V10" s="17"/>
      <c r="W10" s="19"/>
      <c r="X10" s="19"/>
      <c r="Y10" s="22"/>
      <c r="Z10" s="16">
        <f t="shared" si="1"/>
        <v>0</v>
      </c>
      <c r="AB10" s="1" t="s">
        <v>137</v>
      </c>
    </row>
    <row r="11" spans="1:28" ht="20.25" customHeight="1">
      <c r="A11" s="7"/>
      <c r="B11" s="211"/>
      <c r="C11" s="15"/>
      <c r="D11" s="19"/>
      <c r="E11" s="15"/>
      <c r="F11" s="16"/>
      <c r="G11" s="17"/>
      <c r="H11" s="15"/>
      <c r="I11" s="19"/>
      <c r="J11" s="15"/>
      <c r="K11" s="16">
        <f t="shared" si="0"/>
        <v>0</v>
      </c>
      <c r="L11" s="17"/>
      <c r="M11" s="15"/>
      <c r="N11" s="19"/>
      <c r="O11" s="15"/>
      <c r="P11" s="16">
        <f t="shared" ref="P11:P12" si="4">O11*M11</f>
        <v>0</v>
      </c>
      <c r="Q11" s="20"/>
      <c r="R11" s="27"/>
      <c r="S11" s="19"/>
      <c r="T11" s="15"/>
      <c r="U11" s="16">
        <f t="shared" si="3"/>
        <v>0</v>
      </c>
      <c r="V11" s="17"/>
      <c r="W11" s="19"/>
      <c r="X11" s="19"/>
      <c r="Y11" s="15"/>
      <c r="Z11" s="16">
        <f t="shared" ref="Z11:Z12" si="5">Y11*W11</f>
        <v>0</v>
      </c>
    </row>
    <row r="12" spans="1:28" ht="17.25">
      <c r="A12" s="7"/>
      <c r="B12" s="17"/>
      <c r="C12" s="15"/>
      <c r="D12" s="19"/>
      <c r="E12" s="15"/>
      <c r="F12" s="16"/>
      <c r="G12" s="17"/>
      <c r="H12" s="15"/>
      <c r="I12" s="19"/>
      <c r="J12" s="15"/>
      <c r="K12" s="16">
        <f t="shared" si="0"/>
        <v>0</v>
      </c>
      <c r="L12" s="31"/>
      <c r="M12" s="15"/>
      <c r="N12" s="19"/>
      <c r="O12" s="15"/>
      <c r="P12" s="16">
        <f t="shared" si="4"/>
        <v>0</v>
      </c>
      <c r="Q12" s="20"/>
      <c r="R12" s="27"/>
      <c r="S12" s="19"/>
      <c r="T12" s="15"/>
      <c r="U12" s="16">
        <f t="shared" si="3"/>
        <v>0</v>
      </c>
      <c r="V12" s="17"/>
      <c r="W12" s="19"/>
      <c r="X12" s="19"/>
      <c r="Y12" s="15"/>
      <c r="Z12" s="16">
        <f t="shared" si="5"/>
        <v>0</v>
      </c>
      <c r="AA12" s="1">
        <f>148+86</f>
        <v>234</v>
      </c>
      <c r="AB12" s="1" t="s">
        <v>182</v>
      </c>
    </row>
    <row r="13" spans="1:28" ht="17.25">
      <c r="A13" s="7"/>
      <c r="B13" s="311"/>
      <c r="C13" s="312"/>
      <c r="D13" s="312"/>
      <c r="E13" s="312"/>
      <c r="F13" s="313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  <c r="AA13" s="234">
        <f>AB9</f>
        <v>120.8</v>
      </c>
      <c r="AB13" s="228" t="s">
        <v>147</v>
      </c>
    </row>
    <row r="14" spans="1:28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  <c r="AA14" s="234">
        <f>'0113-0117'!AA9</f>
        <v>143.19999999999999</v>
      </c>
      <c r="AB14" s="228" t="s">
        <v>148</v>
      </c>
    </row>
    <row r="15" spans="1:28">
      <c r="A15" s="7"/>
      <c r="B15" s="35" t="s">
        <v>30</v>
      </c>
      <c r="C15" s="33">
        <v>0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  <c r="AA15" s="234">
        <f>'0120'!AA9</f>
        <v>225</v>
      </c>
      <c r="AB15" s="228" t="s">
        <v>149</v>
      </c>
    </row>
    <row r="16" spans="1:28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  <c r="AA16" s="235">
        <f>SUM(AA12:AA15)</f>
        <v>723</v>
      </c>
      <c r="AB16" s="227" t="s">
        <v>142</v>
      </c>
    </row>
    <row r="17" spans="1:28" ht="17.25" thickBot="1">
      <c r="B17" s="36" t="s">
        <v>35</v>
      </c>
      <c r="C17" s="37">
        <v>0</v>
      </c>
      <c r="D17" s="38">
        <f>B15*70+C15*75+D15*25+B17*60+C17*45+E15*150</f>
        <v>140</v>
      </c>
      <c r="E17" s="37"/>
      <c r="F17" s="39"/>
      <c r="G17" s="35" t="s">
        <v>35</v>
      </c>
      <c r="H17" s="33">
        <v>0.5</v>
      </c>
      <c r="I17" s="40">
        <f>G15*70+H15*75+I15*25+G17*60+H17*45+J15*150</f>
        <v>207.5</v>
      </c>
      <c r="J17" s="33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  <c r="AA17" s="236">
        <f>AA16/4</f>
        <v>180.75</v>
      </c>
      <c r="AB17" s="224" t="s">
        <v>138</v>
      </c>
    </row>
    <row r="18" spans="1:28" ht="17.25" customHeight="1">
      <c r="B18" s="314" t="s">
        <v>154</v>
      </c>
      <c r="C18" s="315"/>
      <c r="D18" s="315"/>
      <c r="E18" s="315"/>
      <c r="F18" s="316"/>
      <c r="G18" s="320" t="s">
        <v>161</v>
      </c>
      <c r="H18" s="321"/>
      <c r="I18" s="321"/>
      <c r="J18" s="321"/>
      <c r="K18" s="322"/>
      <c r="L18" s="320" t="s">
        <v>164</v>
      </c>
      <c r="M18" s="321"/>
      <c r="N18" s="321"/>
      <c r="O18" s="321"/>
      <c r="P18" s="322"/>
      <c r="Q18" s="320" t="s">
        <v>165</v>
      </c>
      <c r="R18" s="321"/>
      <c r="S18" s="321"/>
      <c r="T18" s="321"/>
      <c r="U18" s="322"/>
      <c r="V18" s="320" t="s">
        <v>168</v>
      </c>
      <c r="W18" s="321"/>
      <c r="X18" s="321"/>
      <c r="Y18" s="321"/>
      <c r="Z18" s="322"/>
      <c r="AA18" s="235"/>
      <c r="AB18" s="228"/>
    </row>
    <row r="19" spans="1:28" ht="17.25" customHeight="1" thickBot="1">
      <c r="B19" s="317"/>
      <c r="C19" s="318"/>
      <c r="D19" s="318"/>
      <c r="E19" s="318"/>
      <c r="F19" s="319"/>
      <c r="G19" s="323"/>
      <c r="H19" s="324"/>
      <c r="I19" s="324"/>
      <c r="J19" s="324"/>
      <c r="K19" s="325"/>
      <c r="L19" s="323"/>
      <c r="M19" s="324"/>
      <c r="N19" s="324"/>
      <c r="O19" s="324"/>
      <c r="P19" s="325"/>
      <c r="Q19" s="323"/>
      <c r="R19" s="324"/>
      <c r="S19" s="324"/>
      <c r="T19" s="324"/>
      <c r="U19" s="325"/>
      <c r="V19" s="323"/>
      <c r="W19" s="324"/>
      <c r="X19" s="324"/>
      <c r="Y19" s="324"/>
      <c r="Z19" s="325"/>
    </row>
    <row r="20" spans="1:28">
      <c r="B20" s="242" t="s">
        <v>9</v>
      </c>
      <c r="C20" s="243" t="s">
        <v>10</v>
      </c>
      <c r="D20" s="244" t="s">
        <v>11</v>
      </c>
      <c r="E20" s="245" t="s">
        <v>12</v>
      </c>
      <c r="F20" s="246" t="s">
        <v>13</v>
      </c>
      <c r="G20" s="253" t="s">
        <v>9</v>
      </c>
      <c r="H20" s="254" t="s">
        <v>10</v>
      </c>
      <c r="I20" s="255" t="s">
        <v>11</v>
      </c>
      <c r="J20" s="256" t="s">
        <v>12</v>
      </c>
      <c r="K20" s="257" t="s">
        <v>13</v>
      </c>
      <c r="L20" s="253" t="s">
        <v>9</v>
      </c>
      <c r="M20" s="254" t="s">
        <v>10</v>
      </c>
      <c r="N20" s="255" t="s">
        <v>11</v>
      </c>
      <c r="O20" s="256" t="s">
        <v>12</v>
      </c>
      <c r="P20" s="263" t="s">
        <v>13</v>
      </c>
      <c r="Q20" s="253" t="s">
        <v>9</v>
      </c>
      <c r="R20" s="254" t="s">
        <v>10</v>
      </c>
      <c r="S20" s="255" t="s">
        <v>11</v>
      </c>
      <c r="T20" s="256" t="s">
        <v>12</v>
      </c>
      <c r="U20" s="257" t="s">
        <v>13</v>
      </c>
      <c r="V20" s="253" t="s">
        <v>9</v>
      </c>
      <c r="W20" s="254" t="s">
        <v>10</v>
      </c>
      <c r="X20" s="255" t="s">
        <v>11</v>
      </c>
      <c r="Y20" s="256" t="s">
        <v>12</v>
      </c>
      <c r="Z20" s="257" t="s">
        <v>13</v>
      </c>
    </row>
    <row r="21" spans="1:28" ht="19.5" customHeight="1">
      <c r="A21" s="7"/>
      <c r="B21" s="247" t="s">
        <v>145</v>
      </c>
      <c r="C21" s="248">
        <v>7</v>
      </c>
      <c r="D21" s="248" t="s">
        <v>129</v>
      </c>
      <c r="E21" s="249">
        <v>8</v>
      </c>
      <c r="F21" s="250">
        <f t="shared" ref="F21" si="6">E21*C21</f>
        <v>56</v>
      </c>
      <c r="G21" s="165" t="s">
        <v>162</v>
      </c>
      <c r="H21" s="164">
        <v>0.1</v>
      </c>
      <c r="I21" s="164" t="s">
        <v>53</v>
      </c>
      <c r="J21" s="261">
        <v>120</v>
      </c>
      <c r="K21" s="258">
        <f t="shared" ref="K21:K22" si="7">J21*H21</f>
        <v>12</v>
      </c>
      <c r="L21" s="165" t="s">
        <v>160</v>
      </c>
      <c r="M21" s="164">
        <v>7</v>
      </c>
      <c r="N21" s="164" t="s">
        <v>129</v>
      </c>
      <c r="O21" s="241">
        <v>8</v>
      </c>
      <c r="P21" s="258">
        <f t="shared" ref="P21" si="8">O21*M21</f>
        <v>56</v>
      </c>
      <c r="Q21" s="165" t="s">
        <v>178</v>
      </c>
      <c r="R21" s="164">
        <v>7</v>
      </c>
      <c r="S21" s="164" t="s">
        <v>16</v>
      </c>
      <c r="T21" s="261">
        <v>11</v>
      </c>
      <c r="U21" s="258">
        <f t="shared" ref="U21:U24" si="9">T21*R21</f>
        <v>77</v>
      </c>
      <c r="V21" s="165" t="s">
        <v>169</v>
      </c>
      <c r="W21" s="164">
        <v>7</v>
      </c>
      <c r="X21" s="164" t="s">
        <v>16</v>
      </c>
      <c r="Y21" s="261">
        <v>11</v>
      </c>
      <c r="Z21" s="258">
        <f t="shared" ref="Z21:Z25" si="10">Y21*W21</f>
        <v>77</v>
      </c>
    </row>
    <row r="22" spans="1:28" ht="18" customHeight="1">
      <c r="A22" s="7"/>
      <c r="B22" s="251"/>
      <c r="C22" s="252"/>
      <c r="D22" s="248"/>
      <c r="E22" s="249">
        <v>90</v>
      </c>
      <c r="F22" s="250">
        <f>E22*C22</f>
        <v>0</v>
      </c>
      <c r="G22" s="262" t="s">
        <v>163</v>
      </c>
      <c r="H22" s="164">
        <v>0.1</v>
      </c>
      <c r="I22" s="164" t="s">
        <v>53</v>
      </c>
      <c r="J22" s="241">
        <v>120</v>
      </c>
      <c r="K22" s="258">
        <f t="shared" si="7"/>
        <v>12</v>
      </c>
      <c r="L22" s="264"/>
      <c r="M22" s="265"/>
      <c r="N22" s="266"/>
      <c r="O22" s="267"/>
      <c r="P22" s="258"/>
      <c r="Q22" s="262" t="s">
        <v>166</v>
      </c>
      <c r="R22" s="164">
        <v>1</v>
      </c>
      <c r="S22" s="164" t="s">
        <v>167</v>
      </c>
      <c r="T22" s="241">
        <v>45</v>
      </c>
      <c r="U22" s="258">
        <f t="shared" si="9"/>
        <v>45</v>
      </c>
      <c r="V22" s="262"/>
      <c r="W22" s="166"/>
      <c r="X22" s="164"/>
      <c r="Y22" s="241"/>
      <c r="Z22" s="258">
        <f t="shared" ref="Z22:Z23" si="11">Y22*W22</f>
        <v>0</v>
      </c>
    </row>
    <row r="23" spans="1:28" ht="20.25" customHeight="1">
      <c r="A23" s="7" t="s">
        <v>38</v>
      </c>
      <c r="B23" s="20"/>
      <c r="C23" s="27"/>
      <c r="D23" s="19"/>
      <c r="E23" s="15"/>
      <c r="F23" s="16"/>
      <c r="G23" s="24"/>
      <c r="H23" s="27"/>
      <c r="I23" s="19"/>
      <c r="J23" s="28"/>
      <c r="K23" s="16"/>
      <c r="L23" s="41"/>
      <c r="M23" s="42"/>
      <c r="N23" s="43"/>
      <c r="O23" s="44"/>
      <c r="P23" s="16"/>
      <c r="Q23" s="165"/>
      <c r="R23" s="166"/>
      <c r="S23" s="164"/>
      <c r="T23" s="241"/>
      <c r="U23" s="258">
        <f t="shared" si="9"/>
        <v>0</v>
      </c>
      <c r="V23" s="24"/>
      <c r="W23" s="27"/>
      <c r="X23" s="19"/>
      <c r="Y23" s="15"/>
      <c r="Z23" s="16">
        <f t="shared" si="11"/>
        <v>0</v>
      </c>
    </row>
    <row r="24" spans="1:28" ht="18.75" customHeight="1">
      <c r="A24" s="7" t="s">
        <v>22</v>
      </c>
      <c r="B24" s="20"/>
      <c r="C24" s="27"/>
      <c r="D24" s="19"/>
      <c r="E24" s="15"/>
      <c r="F24" s="16"/>
      <c r="G24" s="24"/>
      <c r="H24" s="27"/>
      <c r="I24" s="19"/>
      <c r="J24" s="19"/>
      <c r="K24" s="16"/>
      <c r="L24" s="41"/>
      <c r="M24" s="42"/>
      <c r="N24" s="43"/>
      <c r="O24" s="44"/>
      <c r="P24" s="16"/>
      <c r="Q24" s="17"/>
      <c r="R24" s="27"/>
      <c r="S24" s="19"/>
      <c r="T24" s="15"/>
      <c r="U24" s="16">
        <f t="shared" si="9"/>
        <v>0</v>
      </c>
      <c r="V24" s="24"/>
      <c r="W24" s="27"/>
      <c r="X24" s="19"/>
      <c r="Y24" s="15"/>
      <c r="Z24" s="16">
        <f t="shared" si="10"/>
        <v>0</v>
      </c>
    </row>
    <row r="25" spans="1:28" ht="17.25">
      <c r="A25" s="7"/>
      <c r="B25" s="158"/>
      <c r="C25" s="159"/>
      <c r="D25" s="160"/>
      <c r="E25" s="15"/>
      <c r="F25" s="16"/>
      <c r="G25" s="142"/>
      <c r="H25" s="143"/>
      <c r="I25" s="144"/>
      <c r="J25" s="15"/>
      <c r="K25" s="16"/>
      <c r="L25" s="41"/>
      <c r="M25" s="42"/>
      <c r="N25" s="43"/>
      <c r="O25" s="44"/>
      <c r="P25" s="16"/>
      <c r="Q25" s="17"/>
      <c r="R25" s="15"/>
      <c r="S25" s="19"/>
      <c r="T25" s="15"/>
      <c r="U25" s="16">
        <f>T25*R25</f>
        <v>0</v>
      </c>
      <c r="V25" s="24"/>
      <c r="W25" s="27"/>
      <c r="X25" s="19"/>
      <c r="Y25" s="130"/>
      <c r="Z25" s="16">
        <f t="shared" si="10"/>
        <v>0</v>
      </c>
    </row>
    <row r="26" spans="1:28" ht="17.25">
      <c r="A26" s="7" t="s">
        <v>25</v>
      </c>
      <c r="B26" s="212"/>
      <c r="C26" s="27"/>
      <c r="D26" s="19"/>
      <c r="E26" s="15"/>
      <c r="F26" s="16"/>
      <c r="G26" s="213"/>
      <c r="H26" s="214"/>
      <c r="I26" s="215"/>
      <c r="J26" s="15"/>
      <c r="K26" s="16"/>
      <c r="L26" s="41"/>
      <c r="M26" s="42"/>
      <c r="N26" s="43"/>
      <c r="O26" s="44"/>
      <c r="P26" s="16"/>
      <c r="Q26" s="17"/>
      <c r="R26" s="15"/>
      <c r="S26" s="19"/>
      <c r="T26" s="15"/>
      <c r="U26" s="16"/>
      <c r="V26" s="24"/>
      <c r="W26" s="27"/>
      <c r="X26" s="19"/>
      <c r="Y26" s="130"/>
      <c r="Z26" s="16"/>
    </row>
    <row r="27" spans="1:28" ht="17.25">
      <c r="A27" s="7"/>
      <c r="B27" s="41"/>
      <c r="C27" s="42"/>
      <c r="D27" s="43"/>
      <c r="E27" s="44"/>
      <c r="F27" s="45"/>
      <c r="G27" s="24"/>
      <c r="H27" s="27"/>
      <c r="I27" s="19"/>
      <c r="J27" s="19"/>
      <c r="K27" s="16"/>
      <c r="L27" s="41"/>
      <c r="M27" s="42"/>
      <c r="N27" s="43"/>
      <c r="O27" s="44"/>
      <c r="P27" s="16"/>
      <c r="Q27" s="46"/>
      <c r="R27" s="44"/>
      <c r="S27" s="43"/>
      <c r="T27" s="44"/>
      <c r="U27" s="16"/>
      <c r="V27" s="41"/>
      <c r="W27" s="42"/>
      <c r="X27" s="43"/>
      <c r="Y27" s="44"/>
      <c r="Z27" s="45"/>
    </row>
    <row r="28" spans="1:28" ht="17.25">
      <c r="A28" s="7"/>
      <c r="B28" s="213"/>
      <c r="C28" s="214"/>
      <c r="D28" s="215"/>
      <c r="E28" s="50"/>
      <c r="F28" s="51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12"/>
      <c r="R28" s="107"/>
      <c r="S28" s="111"/>
      <c r="T28" s="107"/>
      <c r="U28" s="92"/>
      <c r="V28" s="113"/>
      <c r="W28" s="91"/>
      <c r="X28" s="114"/>
      <c r="Y28" s="115"/>
      <c r="Z28" s="240"/>
    </row>
    <row r="29" spans="1:28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33" t="s">
        <v>29</v>
      </c>
      <c r="Z29" s="34"/>
    </row>
    <row r="30" spans="1:28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33">
        <v>0</v>
      </c>
      <c r="Z30" s="34"/>
    </row>
    <row r="31" spans="1:28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53" t="s">
        <v>32</v>
      </c>
      <c r="R31" s="54" t="s">
        <v>33</v>
      </c>
      <c r="S31" s="54" t="s">
        <v>34</v>
      </c>
      <c r="T31" s="54"/>
      <c r="U31" s="34"/>
      <c r="V31" s="53" t="s">
        <v>32</v>
      </c>
      <c r="W31" s="54" t="s">
        <v>33</v>
      </c>
      <c r="X31" s="54" t="s">
        <v>34</v>
      </c>
      <c r="Y31" s="54"/>
      <c r="Z31" s="34"/>
    </row>
    <row r="32" spans="1:28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55" t="s">
        <v>35</v>
      </c>
      <c r="R32" s="56">
        <v>0</v>
      </c>
      <c r="S32" s="57">
        <f>Q30*70+R30*75+S30*25+Q32*60+R32*45+T30*150</f>
        <v>161</v>
      </c>
      <c r="T32" s="56"/>
      <c r="U32" s="39"/>
      <c r="V32" s="55" t="s">
        <v>41</v>
      </c>
      <c r="W32" s="56">
        <v>0</v>
      </c>
      <c r="X32" s="57">
        <f>V30*70+W30*75+X30*25+V32*60+W32*45+Y30*150</f>
        <v>60</v>
      </c>
      <c r="Y32" s="56"/>
      <c r="Z32" s="39"/>
    </row>
    <row r="33" spans="1:27">
      <c r="A33" s="59"/>
      <c r="B33" s="1" t="s">
        <v>136</v>
      </c>
      <c r="F33" s="59">
        <f>SUM(F8:F32)</f>
        <v>125</v>
      </c>
      <c r="G33" s="223"/>
      <c r="K33" s="59">
        <f>SUM(K8:K32)</f>
        <v>84</v>
      </c>
      <c r="L33" s="223"/>
      <c r="P33" s="59">
        <f>SUM(P8:P32)</f>
        <v>134</v>
      </c>
      <c r="Q33" s="223"/>
      <c r="U33" s="59">
        <f>SUM(U8:U32)</f>
        <v>154</v>
      </c>
      <c r="V33" s="223"/>
      <c r="Z33" s="59">
        <f>SUM(Z8:Z32)</f>
        <v>107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125</v>
      </c>
      <c r="K36" s="1">
        <f>SUM(K8:K32)</f>
        <v>84</v>
      </c>
      <c r="P36" s="1">
        <f>SUM(P8:P32)</f>
        <v>134</v>
      </c>
      <c r="U36" s="1">
        <f>SUM(U8:U27)</f>
        <v>154</v>
      </c>
      <c r="Z36" s="1">
        <f>SUM(Z8:Z27)</f>
        <v>107</v>
      </c>
      <c r="AA36" s="183">
        <f>(P36+U36+Z36+K36+F36)/5/12</f>
        <v>10.066666666666666</v>
      </c>
    </row>
  </sheetData>
  <mergeCells count="28"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</mergeCells>
  <phoneticPr fontId="3" type="noConversion"/>
  <printOptions horizontalCentered="1"/>
  <pageMargins left="0" right="0" top="0" bottom="0" header="0.31496062992125984" footer="0.31496062992125984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AC36"/>
  <sheetViews>
    <sheetView view="pageBreakPreview" zoomScale="78" zoomScaleNormal="59" zoomScaleSheetLayoutView="78" workbookViewId="0">
      <selection activeCell="G18" sqref="G18:K22"/>
    </sheetView>
  </sheetViews>
  <sheetFormatPr defaultColWidth="9" defaultRowHeight="16.5"/>
  <cols>
    <col min="1" max="1" width="3.5" style="1" customWidth="1"/>
    <col min="2" max="2" width="19.625" style="1" customWidth="1"/>
    <col min="3" max="3" width="5.7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8" width="6" style="1" customWidth="1"/>
    <col min="9" max="9" width="5.625" style="1" customWidth="1"/>
    <col min="10" max="10" width="3.6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1.875" style="1" customWidth="1"/>
    <col min="18" max="18" width="6.75" style="1" customWidth="1"/>
    <col min="19" max="19" width="6" style="1" customWidth="1"/>
    <col min="20" max="20" width="3.375" style="1" customWidth="1"/>
    <col min="21" max="21" width="5.25" style="1" customWidth="1"/>
    <col min="22" max="22" width="14.8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9" width="9" style="1"/>
  </cols>
  <sheetData>
    <row r="1" spans="1:27" ht="44.25" customHeight="1">
      <c r="A1" s="339" t="s">
        <v>134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7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7" ht="28.5" thickBot="1">
      <c r="B3" s="340"/>
      <c r="C3" s="34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130</v>
      </c>
      <c r="W3" s="341"/>
      <c r="X3" s="341"/>
      <c r="Y3" s="341"/>
      <c r="Z3" s="341"/>
    </row>
    <row r="4" spans="1:27" ht="24" customHeight="1" thickBot="1">
      <c r="B4" s="342">
        <v>45670</v>
      </c>
      <c r="C4" s="343"/>
      <c r="D4" s="343"/>
      <c r="E4" s="344" t="s">
        <v>4</v>
      </c>
      <c r="F4" s="345"/>
      <c r="G4" s="342">
        <f>B4+1</f>
        <v>45671</v>
      </c>
      <c r="H4" s="343"/>
      <c r="I4" s="343"/>
      <c r="J4" s="344" t="s">
        <v>5</v>
      </c>
      <c r="K4" s="345"/>
      <c r="L4" s="342">
        <f>G4+1</f>
        <v>45672</v>
      </c>
      <c r="M4" s="343"/>
      <c r="N4" s="343"/>
      <c r="O4" s="344" t="s">
        <v>6</v>
      </c>
      <c r="P4" s="345"/>
      <c r="Q4" s="342">
        <f>L4+1</f>
        <v>45673</v>
      </c>
      <c r="R4" s="343"/>
      <c r="S4" s="343"/>
      <c r="T4" s="344" t="s">
        <v>7</v>
      </c>
      <c r="U4" s="345"/>
      <c r="V4" s="342">
        <f>Q4+1</f>
        <v>45674</v>
      </c>
      <c r="W4" s="343"/>
      <c r="X4" s="343"/>
      <c r="Y4" s="344" t="s">
        <v>8</v>
      </c>
      <c r="Z4" s="345"/>
    </row>
    <row r="5" spans="1:27" ht="17.25" customHeight="1">
      <c r="B5" s="346" t="s">
        <v>185</v>
      </c>
      <c r="C5" s="347"/>
      <c r="D5" s="347"/>
      <c r="E5" s="347"/>
      <c r="F5" s="348"/>
      <c r="G5" s="346" t="s">
        <v>184</v>
      </c>
      <c r="H5" s="347"/>
      <c r="I5" s="347"/>
      <c r="J5" s="347"/>
      <c r="K5" s="348"/>
      <c r="L5" s="352" t="s">
        <v>139</v>
      </c>
      <c r="M5" s="353"/>
      <c r="N5" s="353"/>
      <c r="O5" s="353"/>
      <c r="P5" s="354"/>
      <c r="Q5" s="358" t="s">
        <v>183</v>
      </c>
      <c r="R5" s="347"/>
      <c r="S5" s="347"/>
      <c r="T5" s="347"/>
      <c r="U5" s="348"/>
      <c r="V5" s="326" t="s">
        <v>139</v>
      </c>
      <c r="W5" s="327"/>
      <c r="X5" s="327"/>
      <c r="Y5" s="327"/>
      <c r="Z5" s="328"/>
    </row>
    <row r="6" spans="1:27" ht="17.25" customHeight="1" thickBot="1">
      <c r="B6" s="349"/>
      <c r="C6" s="350"/>
      <c r="D6" s="350"/>
      <c r="E6" s="350"/>
      <c r="F6" s="351"/>
      <c r="G6" s="349"/>
      <c r="H6" s="350"/>
      <c r="I6" s="350"/>
      <c r="J6" s="350"/>
      <c r="K6" s="351"/>
      <c r="L6" s="355"/>
      <c r="M6" s="356"/>
      <c r="N6" s="356"/>
      <c r="O6" s="356"/>
      <c r="P6" s="357"/>
      <c r="Q6" s="349"/>
      <c r="R6" s="350"/>
      <c r="S6" s="350"/>
      <c r="T6" s="350"/>
      <c r="U6" s="351"/>
      <c r="V6" s="329"/>
      <c r="W6" s="330"/>
      <c r="X6" s="330"/>
      <c r="Y6" s="330"/>
      <c r="Z6" s="331"/>
    </row>
    <row r="7" spans="1:27">
      <c r="A7" s="7"/>
      <c r="B7" s="287" t="s">
        <v>9</v>
      </c>
      <c r="C7" s="288" t="s">
        <v>10</v>
      </c>
      <c r="D7" s="289" t="s">
        <v>11</v>
      </c>
      <c r="E7" s="290" t="s">
        <v>12</v>
      </c>
      <c r="F7" s="291" t="s">
        <v>13</v>
      </c>
      <c r="G7" s="273" t="s">
        <v>9</v>
      </c>
      <c r="H7" s="274" t="s">
        <v>10</v>
      </c>
      <c r="I7" s="275" t="s">
        <v>11</v>
      </c>
      <c r="J7" s="276" t="s">
        <v>12</v>
      </c>
      <c r="K7" s="277" t="s">
        <v>13</v>
      </c>
      <c r="L7" s="273" t="s">
        <v>9</v>
      </c>
      <c r="M7" s="274" t="s">
        <v>44</v>
      </c>
      <c r="N7" s="275" t="s">
        <v>45</v>
      </c>
      <c r="O7" s="276" t="s">
        <v>46</v>
      </c>
      <c r="P7" s="277" t="s">
        <v>47</v>
      </c>
      <c r="Q7" s="273" t="s">
        <v>43</v>
      </c>
      <c r="R7" s="274" t="s">
        <v>44</v>
      </c>
      <c r="S7" s="275" t="s">
        <v>45</v>
      </c>
      <c r="T7" s="276" t="s">
        <v>46</v>
      </c>
      <c r="U7" s="277" t="s">
        <v>47</v>
      </c>
      <c r="V7" s="8" t="s">
        <v>9</v>
      </c>
      <c r="W7" s="9" t="s">
        <v>10</v>
      </c>
      <c r="X7" s="10" t="s">
        <v>11</v>
      </c>
      <c r="Y7" s="11" t="s">
        <v>12</v>
      </c>
      <c r="Z7" s="12" t="s">
        <v>13</v>
      </c>
    </row>
    <row r="8" spans="1:27" ht="20.25" customHeight="1">
      <c r="A8" s="7" t="s">
        <v>14</v>
      </c>
      <c r="B8" s="278" t="s">
        <v>186</v>
      </c>
      <c r="C8" s="279">
        <v>6</v>
      </c>
      <c r="D8" s="279" t="s">
        <v>49</v>
      </c>
      <c r="E8" s="280">
        <v>8</v>
      </c>
      <c r="F8" s="281">
        <f t="shared" ref="F8" si="0">E8*C8</f>
        <v>48</v>
      </c>
      <c r="G8" s="278" t="s">
        <v>184</v>
      </c>
      <c r="H8" s="279">
        <v>2</v>
      </c>
      <c r="I8" s="279" t="s">
        <v>16</v>
      </c>
      <c r="J8" s="286">
        <v>25</v>
      </c>
      <c r="K8" s="281">
        <f t="shared" ref="K8:K12" si="1">J8*H8</f>
        <v>50</v>
      </c>
      <c r="L8" s="278" t="s">
        <v>139</v>
      </c>
      <c r="M8" s="279">
        <v>4</v>
      </c>
      <c r="N8" s="279" t="s">
        <v>49</v>
      </c>
      <c r="O8" s="280">
        <v>10</v>
      </c>
      <c r="P8" s="281">
        <f t="shared" ref="P8:P12" si="2">O8*M8</f>
        <v>40</v>
      </c>
      <c r="Q8" s="282" t="s">
        <v>183</v>
      </c>
      <c r="R8" s="279">
        <v>4</v>
      </c>
      <c r="S8" s="283" t="s">
        <v>49</v>
      </c>
      <c r="T8" s="284">
        <v>10</v>
      </c>
      <c r="U8" s="285">
        <f>T8*R8</f>
        <v>40</v>
      </c>
      <c r="V8" s="17" t="s">
        <v>139</v>
      </c>
      <c r="W8" s="164">
        <v>4</v>
      </c>
      <c r="X8" s="19" t="s">
        <v>49</v>
      </c>
      <c r="Y8" s="15">
        <v>10</v>
      </c>
      <c r="Z8" s="16">
        <f t="shared" ref="Z8:Z12" si="3">Y8*W8</f>
        <v>40</v>
      </c>
      <c r="AA8" s="1">
        <f>SUM(F33:Z33)</f>
        <v>716</v>
      </c>
    </row>
    <row r="9" spans="1:27" ht="18.75" customHeight="1">
      <c r="A9" s="7"/>
      <c r="B9" s="226"/>
      <c r="C9" s="208"/>
      <c r="D9" s="209"/>
      <c r="E9" s="206"/>
      <c r="F9" s="207">
        <f t="shared" ref="F9:F10" si="4">E9*C9</f>
        <v>0</v>
      </c>
      <c r="G9" s="17"/>
      <c r="H9" s="27"/>
      <c r="I9" s="19"/>
      <c r="J9" s="15"/>
      <c r="K9" s="16">
        <f t="shared" si="1"/>
        <v>0</v>
      </c>
      <c r="L9" s="20"/>
      <c r="M9" s="21"/>
      <c r="N9" s="22"/>
      <c r="O9" s="15"/>
      <c r="P9" s="16">
        <f>O9*M9</f>
        <v>0</v>
      </c>
      <c r="Q9" s="222" t="s">
        <v>21</v>
      </c>
      <c r="R9" s="221">
        <v>0.3</v>
      </c>
      <c r="S9" s="219" t="s">
        <v>17</v>
      </c>
      <c r="T9" s="15"/>
      <c r="U9" s="16">
        <f t="shared" ref="U9" si="5">T9*R9</f>
        <v>0</v>
      </c>
      <c r="V9" s="17"/>
      <c r="W9" s="19"/>
      <c r="X9" s="19"/>
      <c r="Y9" s="15"/>
      <c r="Z9" s="16">
        <f t="shared" si="3"/>
        <v>0</v>
      </c>
      <c r="AA9" s="224">
        <f>AA8/5</f>
        <v>143.19999999999999</v>
      </c>
    </row>
    <row r="10" spans="1:27" ht="20.25" customHeight="1">
      <c r="A10" s="7" t="s">
        <v>22</v>
      </c>
      <c r="B10" s="226"/>
      <c r="C10" s="210"/>
      <c r="D10" s="205"/>
      <c r="E10" s="209"/>
      <c r="F10" s="207">
        <f t="shared" si="4"/>
        <v>0</v>
      </c>
      <c r="G10" s="17"/>
      <c r="H10" s="15"/>
      <c r="I10" s="19"/>
      <c r="J10" s="22"/>
      <c r="K10" s="16">
        <f t="shared" si="1"/>
        <v>0</v>
      </c>
      <c r="L10" s="20"/>
      <c r="M10" s="27"/>
      <c r="N10" s="19"/>
      <c r="O10" s="22"/>
      <c r="P10" s="16">
        <f>O10*M10</f>
        <v>0</v>
      </c>
      <c r="Q10" s="222" t="s">
        <v>21</v>
      </c>
      <c r="R10" s="221">
        <v>0.3</v>
      </c>
      <c r="S10" s="219" t="s">
        <v>17</v>
      </c>
      <c r="T10" s="15"/>
      <c r="U10" s="16">
        <f t="shared" ref="U10" si="6">T10*R10</f>
        <v>0</v>
      </c>
      <c r="V10" s="17"/>
      <c r="W10" s="19"/>
      <c r="X10" s="19"/>
      <c r="Y10" s="22"/>
      <c r="Z10" s="16">
        <f t="shared" si="3"/>
        <v>0</v>
      </c>
      <c r="AA10" s="1" t="s">
        <v>137</v>
      </c>
    </row>
    <row r="11" spans="1:27" ht="20.25" customHeight="1">
      <c r="A11" s="7"/>
      <c r="B11" s="211"/>
      <c r="C11" s="15"/>
      <c r="D11" s="19"/>
      <c r="E11" s="15"/>
      <c r="F11" s="16"/>
      <c r="G11" s="17"/>
      <c r="H11" s="15"/>
      <c r="I11" s="19"/>
      <c r="J11" s="15"/>
      <c r="K11" s="16">
        <f t="shared" si="1"/>
        <v>0</v>
      </c>
      <c r="L11" s="17"/>
      <c r="M11" s="15"/>
      <c r="N11" s="19"/>
      <c r="O11" s="15"/>
      <c r="P11" s="16">
        <f t="shared" si="2"/>
        <v>0</v>
      </c>
      <c r="Q11" s="222" t="s">
        <v>21</v>
      </c>
      <c r="R11" s="221">
        <v>0.3</v>
      </c>
      <c r="S11" s="219" t="s">
        <v>17</v>
      </c>
      <c r="T11" s="15"/>
      <c r="U11" s="16">
        <f t="shared" ref="U11:U12" si="7">T11*R11</f>
        <v>0</v>
      </c>
      <c r="V11" s="17"/>
      <c r="W11" s="19"/>
      <c r="X11" s="19"/>
      <c r="Y11" s="15"/>
      <c r="Z11" s="16">
        <f t="shared" si="3"/>
        <v>0</v>
      </c>
    </row>
    <row r="12" spans="1:27" ht="17.25">
      <c r="A12" s="7"/>
      <c r="B12" s="17"/>
      <c r="C12" s="15"/>
      <c r="D12" s="19"/>
      <c r="E12" s="15"/>
      <c r="F12" s="16"/>
      <c r="G12" s="17"/>
      <c r="H12" s="15"/>
      <c r="I12" s="19"/>
      <c r="J12" s="15"/>
      <c r="K12" s="16">
        <f t="shared" si="1"/>
        <v>0</v>
      </c>
      <c r="L12" s="31"/>
      <c r="M12" s="15"/>
      <c r="N12" s="19"/>
      <c r="O12" s="15"/>
      <c r="P12" s="16">
        <f t="shared" si="2"/>
        <v>0</v>
      </c>
      <c r="Q12" s="222"/>
      <c r="R12" s="221"/>
      <c r="S12" s="219"/>
      <c r="T12" s="15"/>
      <c r="U12" s="16">
        <f t="shared" si="7"/>
        <v>0</v>
      </c>
      <c r="V12" s="17"/>
      <c r="W12" s="19"/>
      <c r="X12" s="19"/>
      <c r="Y12" s="15"/>
      <c r="Z12" s="16">
        <f t="shared" si="3"/>
        <v>0</v>
      </c>
    </row>
    <row r="13" spans="1:27" ht="17.25">
      <c r="A13" s="7"/>
      <c r="B13" s="311"/>
      <c r="C13" s="312"/>
      <c r="D13" s="312"/>
      <c r="E13" s="312"/>
      <c r="F13" s="313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</row>
    <row r="14" spans="1:27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</row>
    <row r="15" spans="1:27">
      <c r="A15" s="7"/>
      <c r="B15" s="35" t="s">
        <v>30</v>
      </c>
      <c r="C15" s="33">
        <v>0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</row>
    <row r="16" spans="1:27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</row>
    <row r="17" spans="1:26" ht="17.25" thickBot="1">
      <c r="B17" s="36" t="s">
        <v>35</v>
      </c>
      <c r="C17" s="37">
        <v>0</v>
      </c>
      <c r="D17" s="38">
        <f>B15*70+C15*75+D15*25+B17*60+C17*45+E15*150</f>
        <v>140</v>
      </c>
      <c r="E17" s="37"/>
      <c r="F17" s="39"/>
      <c r="G17" s="35" t="s">
        <v>35</v>
      </c>
      <c r="H17" s="33">
        <v>0.5</v>
      </c>
      <c r="I17" s="40">
        <f>G15*70+H15*75+I15*25+G17*60+H17*45+J15*150</f>
        <v>207.5</v>
      </c>
      <c r="J17" s="33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</row>
    <row r="18" spans="1:26" ht="17.25" customHeight="1">
      <c r="B18" s="314" t="s">
        <v>155</v>
      </c>
      <c r="C18" s="315"/>
      <c r="D18" s="315"/>
      <c r="E18" s="315"/>
      <c r="F18" s="316"/>
      <c r="G18" s="320" t="s">
        <v>165</v>
      </c>
      <c r="H18" s="321"/>
      <c r="I18" s="321"/>
      <c r="J18" s="321"/>
      <c r="K18" s="322"/>
      <c r="L18" s="320" t="s">
        <v>161</v>
      </c>
      <c r="M18" s="321"/>
      <c r="N18" s="321"/>
      <c r="O18" s="321"/>
      <c r="P18" s="322"/>
      <c r="Q18" s="320" t="s">
        <v>170</v>
      </c>
      <c r="R18" s="321"/>
      <c r="S18" s="321"/>
      <c r="T18" s="321"/>
      <c r="U18" s="322"/>
      <c r="V18" s="320" t="s">
        <v>172</v>
      </c>
      <c r="W18" s="321"/>
      <c r="X18" s="321"/>
      <c r="Y18" s="321"/>
      <c r="Z18" s="322"/>
    </row>
    <row r="19" spans="1:26" ht="17.25" customHeight="1" thickBot="1">
      <c r="B19" s="317"/>
      <c r="C19" s="318"/>
      <c r="D19" s="318"/>
      <c r="E19" s="318"/>
      <c r="F19" s="319"/>
      <c r="G19" s="323"/>
      <c r="H19" s="324"/>
      <c r="I19" s="324"/>
      <c r="J19" s="324"/>
      <c r="K19" s="325"/>
      <c r="L19" s="323"/>
      <c r="M19" s="324"/>
      <c r="N19" s="324"/>
      <c r="O19" s="324"/>
      <c r="P19" s="325"/>
      <c r="Q19" s="323"/>
      <c r="R19" s="324"/>
      <c r="S19" s="324"/>
      <c r="T19" s="324"/>
      <c r="U19" s="325"/>
      <c r="V19" s="323"/>
      <c r="W19" s="324"/>
      <c r="X19" s="324"/>
      <c r="Y19" s="324"/>
      <c r="Z19" s="325"/>
    </row>
    <row r="20" spans="1:26">
      <c r="B20" s="242" t="s">
        <v>9</v>
      </c>
      <c r="C20" s="243" t="s">
        <v>10</v>
      </c>
      <c r="D20" s="244" t="s">
        <v>11</v>
      </c>
      <c r="E20" s="245" t="s">
        <v>12</v>
      </c>
      <c r="F20" s="246" t="s">
        <v>13</v>
      </c>
      <c r="G20" s="253" t="s">
        <v>9</v>
      </c>
      <c r="H20" s="254" t="s">
        <v>10</v>
      </c>
      <c r="I20" s="255" t="s">
        <v>11</v>
      </c>
      <c r="J20" s="256" t="s">
        <v>12</v>
      </c>
      <c r="K20" s="263" t="s">
        <v>13</v>
      </c>
      <c r="L20" s="253" t="s">
        <v>9</v>
      </c>
      <c r="M20" s="254" t="s">
        <v>10</v>
      </c>
      <c r="N20" s="255" t="s">
        <v>11</v>
      </c>
      <c r="O20" s="256" t="s">
        <v>12</v>
      </c>
      <c r="P20" s="257" t="s">
        <v>13</v>
      </c>
      <c r="Q20" s="253" t="s">
        <v>9</v>
      </c>
      <c r="R20" s="254" t="s">
        <v>10</v>
      </c>
      <c r="S20" s="255" t="s">
        <v>11</v>
      </c>
      <c r="T20" s="256" t="s">
        <v>12</v>
      </c>
      <c r="U20" s="263" t="s">
        <v>13</v>
      </c>
      <c r="V20" s="253" t="s">
        <v>9</v>
      </c>
      <c r="W20" s="254" t="s">
        <v>10</v>
      </c>
      <c r="X20" s="255" t="s">
        <v>11</v>
      </c>
      <c r="Y20" s="256" t="s">
        <v>12</v>
      </c>
      <c r="Z20" s="257" t="s">
        <v>13</v>
      </c>
    </row>
    <row r="21" spans="1:26" ht="19.5" customHeight="1">
      <c r="A21" s="7"/>
      <c r="B21" s="247" t="s">
        <v>146</v>
      </c>
      <c r="C21" s="248">
        <v>7</v>
      </c>
      <c r="D21" s="248" t="s">
        <v>129</v>
      </c>
      <c r="E21" s="249">
        <v>8</v>
      </c>
      <c r="F21" s="250">
        <f t="shared" ref="F21" si="8">E21*C21</f>
        <v>56</v>
      </c>
      <c r="G21" s="165" t="s">
        <v>178</v>
      </c>
      <c r="H21" s="164">
        <v>7</v>
      </c>
      <c r="I21" s="164" t="s">
        <v>16</v>
      </c>
      <c r="J21" s="261">
        <v>11</v>
      </c>
      <c r="K21" s="258">
        <f t="shared" ref="K21:K23" si="9">J21*H21</f>
        <v>77</v>
      </c>
      <c r="L21" s="165" t="s">
        <v>162</v>
      </c>
      <c r="M21" s="164">
        <v>0.1</v>
      </c>
      <c r="N21" s="164" t="s">
        <v>53</v>
      </c>
      <c r="O21" s="261">
        <v>120</v>
      </c>
      <c r="P21" s="258">
        <f t="shared" ref="P21:P22" si="10">O21*M21</f>
        <v>12</v>
      </c>
      <c r="Q21" s="165" t="s">
        <v>159</v>
      </c>
      <c r="R21" s="164">
        <v>7</v>
      </c>
      <c r="S21" s="164" t="s">
        <v>16</v>
      </c>
      <c r="T21" s="241">
        <v>8</v>
      </c>
      <c r="U21" s="258">
        <f t="shared" ref="U21:U23" si="11">T21*R21</f>
        <v>56</v>
      </c>
      <c r="V21" s="165" t="s">
        <v>175</v>
      </c>
      <c r="W21" s="164">
        <v>7</v>
      </c>
      <c r="X21" s="164" t="s">
        <v>16</v>
      </c>
      <c r="Y21" s="261">
        <v>15</v>
      </c>
      <c r="Z21" s="258">
        <f t="shared" ref="Z21:Z22" si="12">Y21*W21</f>
        <v>105</v>
      </c>
    </row>
    <row r="22" spans="1:26" ht="18" customHeight="1">
      <c r="A22" s="7"/>
      <c r="B22" s="251"/>
      <c r="C22" s="252"/>
      <c r="D22" s="248"/>
      <c r="E22" s="249">
        <v>90</v>
      </c>
      <c r="F22" s="250">
        <f>E22*C22</f>
        <v>0</v>
      </c>
      <c r="G22" s="262" t="s">
        <v>166</v>
      </c>
      <c r="H22" s="164">
        <v>1</v>
      </c>
      <c r="I22" s="164" t="s">
        <v>167</v>
      </c>
      <c r="J22" s="241">
        <v>45</v>
      </c>
      <c r="K22" s="258">
        <f t="shared" si="9"/>
        <v>45</v>
      </c>
      <c r="L22" s="262" t="s">
        <v>163</v>
      </c>
      <c r="M22" s="164">
        <v>0.1</v>
      </c>
      <c r="N22" s="164" t="s">
        <v>53</v>
      </c>
      <c r="O22" s="241">
        <v>120</v>
      </c>
      <c r="P22" s="258">
        <f t="shared" si="10"/>
        <v>12</v>
      </c>
      <c r="Q22" s="262" t="s">
        <v>171</v>
      </c>
      <c r="R22" s="164">
        <v>1</v>
      </c>
      <c r="S22" s="164" t="s">
        <v>167</v>
      </c>
      <c r="T22" s="241">
        <v>45</v>
      </c>
      <c r="U22" s="258">
        <f t="shared" si="11"/>
        <v>45</v>
      </c>
      <c r="V22" s="262" t="s">
        <v>173</v>
      </c>
      <c r="W22" s="166">
        <v>1</v>
      </c>
      <c r="X22" s="164" t="s">
        <v>167</v>
      </c>
      <c r="Y22" s="241">
        <v>90</v>
      </c>
      <c r="Z22" s="258">
        <f t="shared" si="12"/>
        <v>90</v>
      </c>
    </row>
    <row r="23" spans="1:26" ht="20.25" customHeight="1">
      <c r="A23" s="7" t="s">
        <v>38</v>
      </c>
      <c r="B23" s="20"/>
      <c r="C23" s="27"/>
      <c r="D23" s="19"/>
      <c r="E23" s="15"/>
      <c r="F23" s="16"/>
      <c r="G23" s="165"/>
      <c r="H23" s="166"/>
      <c r="I23" s="164"/>
      <c r="J23" s="241"/>
      <c r="K23" s="258">
        <f t="shared" si="9"/>
        <v>0</v>
      </c>
      <c r="L23" s="262"/>
      <c r="M23" s="166"/>
      <c r="N23" s="164"/>
      <c r="O23" s="268"/>
      <c r="P23" s="258"/>
      <c r="Q23" s="165"/>
      <c r="R23" s="166"/>
      <c r="S23" s="164"/>
      <c r="T23" s="241"/>
      <c r="U23" s="258">
        <f t="shared" si="11"/>
        <v>0</v>
      </c>
      <c r="V23" s="262"/>
      <c r="W23" s="166"/>
      <c r="X23" s="164"/>
      <c r="Y23" s="241"/>
      <c r="Z23" s="258">
        <f>Y23*W23</f>
        <v>0</v>
      </c>
    </row>
    <row r="24" spans="1:26" ht="18.75" customHeight="1">
      <c r="A24" s="7" t="s">
        <v>22</v>
      </c>
      <c r="B24" s="20"/>
      <c r="C24" s="27"/>
      <c r="D24" s="19"/>
      <c r="E24" s="15"/>
      <c r="F24" s="16"/>
      <c r="G24" s="213"/>
      <c r="H24" s="214"/>
      <c r="I24" s="215"/>
      <c r="J24" s="15"/>
      <c r="K24" s="16"/>
      <c r="L24" s="24"/>
      <c r="M24" s="27"/>
      <c r="N24" s="19"/>
      <c r="O24" s="19"/>
      <c r="P24" s="16"/>
      <c r="Q24" s="17"/>
      <c r="R24" s="27"/>
      <c r="S24" s="19"/>
      <c r="T24" s="15"/>
      <c r="U24" s="16"/>
      <c r="V24" s="24"/>
      <c r="W24" s="27"/>
      <c r="X24" s="19"/>
      <c r="Y24" s="130"/>
      <c r="Z24" s="16">
        <f t="shared" ref="Z24" si="13">Y24*W24</f>
        <v>0</v>
      </c>
    </row>
    <row r="25" spans="1:26" ht="17.25">
      <c r="A25" s="7"/>
      <c r="B25" s="158"/>
      <c r="C25" s="159"/>
      <c r="D25" s="160"/>
      <c r="E25" s="15"/>
      <c r="F25" s="16"/>
      <c r="G25" s="24"/>
      <c r="H25" s="27"/>
      <c r="I25" s="19"/>
      <c r="J25" s="19"/>
      <c r="K25" s="16"/>
      <c r="L25" s="24"/>
      <c r="M25" s="27"/>
      <c r="N25" s="19"/>
      <c r="O25" s="19"/>
      <c r="P25" s="16"/>
      <c r="Q25" s="17"/>
      <c r="R25" s="15"/>
      <c r="S25" s="19"/>
      <c r="T25" s="15"/>
      <c r="U25" s="16"/>
      <c r="V25" s="24"/>
      <c r="W25" s="27"/>
      <c r="X25" s="19"/>
      <c r="Y25" s="130"/>
      <c r="Z25" s="16">
        <f t="shared" ref="Z25" si="14">Y25*W25</f>
        <v>0</v>
      </c>
    </row>
    <row r="26" spans="1:26" ht="17.25">
      <c r="A26" s="7" t="s">
        <v>25</v>
      </c>
      <c r="B26" s="212"/>
      <c r="C26" s="27"/>
      <c r="D26" s="19"/>
      <c r="E26" s="15"/>
      <c r="F26" s="16"/>
      <c r="G26" s="213"/>
      <c r="H26" s="214"/>
      <c r="I26" s="215"/>
      <c r="J26" s="15"/>
      <c r="K26" s="16"/>
      <c r="L26" s="41"/>
      <c r="M26" s="42"/>
      <c r="N26" s="43"/>
      <c r="O26" s="44"/>
      <c r="P26" s="16"/>
      <c r="Q26" s="17"/>
      <c r="R26" s="15"/>
      <c r="S26" s="19"/>
      <c r="T26" s="15"/>
      <c r="U26" s="16"/>
      <c r="V26" s="24"/>
      <c r="W26" s="27"/>
      <c r="X26" s="19"/>
      <c r="Y26" s="130"/>
      <c r="Z26" s="16"/>
    </row>
    <row r="27" spans="1:26" ht="17.25">
      <c r="A27" s="7"/>
      <c r="B27" s="41"/>
      <c r="C27" s="42"/>
      <c r="D27" s="43"/>
      <c r="E27" s="44"/>
      <c r="F27" s="45"/>
      <c r="G27" s="24"/>
      <c r="H27" s="27"/>
      <c r="I27" s="19"/>
      <c r="J27" s="19"/>
      <c r="K27" s="16"/>
      <c r="L27" s="41"/>
      <c r="M27" s="42"/>
      <c r="N27" s="43"/>
      <c r="O27" s="44"/>
      <c r="P27" s="16"/>
      <c r="Q27" s="46"/>
      <c r="R27" s="44"/>
      <c r="S27" s="43"/>
      <c r="T27" s="44"/>
      <c r="U27" s="16"/>
      <c r="V27" s="41"/>
      <c r="W27" s="42"/>
      <c r="X27" s="43"/>
      <c r="Y27" s="44"/>
      <c r="Z27" s="45"/>
    </row>
    <row r="28" spans="1:26" ht="17.25">
      <c r="A28" s="7"/>
      <c r="B28" s="126"/>
      <c r="C28" s="127"/>
      <c r="D28" s="128"/>
      <c r="E28" s="115"/>
      <c r="F28" s="116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12"/>
      <c r="R28" s="107"/>
      <c r="S28" s="111"/>
      <c r="T28" s="107"/>
      <c r="U28" s="92"/>
      <c r="V28" s="113"/>
      <c r="W28" s="91"/>
      <c r="X28" s="114"/>
      <c r="Y28" s="115"/>
      <c r="Z28" s="240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33" t="s">
        <v>29</v>
      </c>
      <c r="Z29" s="34"/>
    </row>
    <row r="30" spans="1:26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33">
        <v>0</v>
      </c>
      <c r="Z30" s="34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53" t="s">
        <v>32</v>
      </c>
      <c r="R31" s="54" t="s">
        <v>33</v>
      </c>
      <c r="S31" s="54" t="s">
        <v>34</v>
      </c>
      <c r="T31" s="54"/>
      <c r="U31" s="34"/>
      <c r="V31" s="53" t="s">
        <v>32</v>
      </c>
      <c r="W31" s="54" t="s">
        <v>33</v>
      </c>
      <c r="X31" s="54" t="s">
        <v>34</v>
      </c>
      <c r="Y31" s="54"/>
      <c r="Z31" s="34"/>
    </row>
    <row r="32" spans="1:26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55" t="s">
        <v>35</v>
      </c>
      <c r="R32" s="56">
        <v>0</v>
      </c>
      <c r="S32" s="57">
        <f>Q30*70+R30*75+S30*25+Q32*60+R32*45+T30*150</f>
        <v>161</v>
      </c>
      <c r="T32" s="56"/>
      <c r="U32" s="39"/>
      <c r="V32" s="55" t="s">
        <v>41</v>
      </c>
      <c r="W32" s="56">
        <v>0</v>
      </c>
      <c r="X32" s="57">
        <f>V30*70+W30*75+X30*25+V32*60+W32*45+Y30*150</f>
        <v>60</v>
      </c>
      <c r="Y32" s="56"/>
      <c r="Z32" s="39"/>
    </row>
    <row r="33" spans="1:27">
      <c r="A33" s="59"/>
      <c r="B33" s="1" t="s">
        <v>136</v>
      </c>
      <c r="F33" s="59">
        <f>SUM(F8:F32)</f>
        <v>104</v>
      </c>
      <c r="G33" s="223"/>
      <c r="K33" s="59">
        <f>SUM(K8:K32)</f>
        <v>172</v>
      </c>
      <c r="L33" s="223"/>
      <c r="P33" s="59">
        <f>SUM(P8:P32)</f>
        <v>64</v>
      </c>
      <c r="Q33" s="223"/>
      <c r="U33" s="59">
        <f>SUM(U8:U32)</f>
        <v>141</v>
      </c>
      <c r="V33" s="223"/>
      <c r="Z33" s="59">
        <f>SUM(Z8:Z32)</f>
        <v>235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104</v>
      </c>
      <c r="K36" s="1">
        <f>SUM(K8:K32)</f>
        <v>172</v>
      </c>
      <c r="P36" s="1">
        <f>SUM(P8:P32)</f>
        <v>64</v>
      </c>
      <c r="U36" s="1">
        <f>SUM(U8:U27)</f>
        <v>141</v>
      </c>
      <c r="Z36" s="1">
        <f>SUM(Z8:Z27)</f>
        <v>235</v>
      </c>
      <c r="AA36" s="183">
        <f>(P36+U36+Z36+K36+F36)/5/12</f>
        <v>11.933333333333332</v>
      </c>
    </row>
  </sheetData>
  <mergeCells count="28"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Q13:U13"/>
    <mergeCell ref="V13:Z13"/>
    <mergeCell ref="V18:Z19"/>
    <mergeCell ref="B13:F13"/>
    <mergeCell ref="B18:F19"/>
    <mergeCell ref="G18:K19"/>
    <mergeCell ref="L18:P19"/>
    <mergeCell ref="Q18:U19"/>
    <mergeCell ref="G13:K13"/>
    <mergeCell ref="L13:P13"/>
  </mergeCells>
  <phoneticPr fontId="3" type="noConversion"/>
  <printOptions horizontalCentered="1"/>
  <pageMargins left="0" right="0" top="0" bottom="0" header="0.31496062992125984" footer="0.31496062992125984"/>
  <pageSetup paperSize="9"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129F5-E5C7-4F8A-98AF-45C95D44FEFC}">
  <sheetPr>
    <tabColor rgb="FF7030A0"/>
  </sheetPr>
  <dimension ref="A1:AC1048576"/>
  <sheetViews>
    <sheetView view="pageBreakPreview" zoomScale="84" zoomScaleNormal="59" zoomScaleSheetLayoutView="84" workbookViewId="0">
      <selection sqref="A1:Z1"/>
    </sheetView>
  </sheetViews>
  <sheetFormatPr defaultColWidth="9" defaultRowHeight="16.5"/>
  <cols>
    <col min="1" max="1" width="3.5" style="1" customWidth="1"/>
    <col min="2" max="2" width="13.875" style="1" customWidth="1"/>
    <col min="3" max="3" width="6.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9" width="5.625" style="1" customWidth="1"/>
    <col min="10" max="10" width="3.6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4.125" style="1" customWidth="1"/>
    <col min="18" max="18" width="6.375" style="1" customWidth="1"/>
    <col min="19" max="19" width="5" style="1" customWidth="1"/>
    <col min="20" max="20" width="3.375" style="1" customWidth="1"/>
    <col min="21" max="21" width="5.25" style="1" customWidth="1"/>
    <col min="22" max="22" width="10.3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9" width="9" style="1"/>
    <col min="45" max="45" width="8.75" customWidth="1"/>
  </cols>
  <sheetData>
    <row r="1" spans="1:27" ht="44.25" customHeight="1">
      <c r="A1" s="339" t="s">
        <v>191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7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7" ht="28.5" thickBot="1">
      <c r="B3" s="5"/>
      <c r="C3" s="5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130</v>
      </c>
      <c r="W3" s="341"/>
      <c r="X3" s="341"/>
      <c r="Y3" s="341"/>
      <c r="Z3" s="341"/>
    </row>
    <row r="4" spans="1:27" ht="24" customHeight="1" thickBot="1">
      <c r="B4" s="342">
        <v>45677</v>
      </c>
      <c r="C4" s="343"/>
      <c r="D4" s="343"/>
      <c r="E4" s="344" t="s">
        <v>4</v>
      </c>
      <c r="F4" s="345"/>
      <c r="G4" s="342">
        <f>B4+1</f>
        <v>45678</v>
      </c>
      <c r="H4" s="343"/>
      <c r="I4" s="343"/>
      <c r="J4" s="344" t="s">
        <v>5</v>
      </c>
      <c r="K4" s="345"/>
      <c r="L4" s="342">
        <f>G4+1</f>
        <v>45679</v>
      </c>
      <c r="M4" s="343"/>
      <c r="N4" s="343"/>
      <c r="O4" s="344" t="s">
        <v>6</v>
      </c>
      <c r="P4" s="345"/>
      <c r="Q4" s="359">
        <f>L4+1</f>
        <v>45680</v>
      </c>
      <c r="R4" s="360"/>
      <c r="S4" s="360"/>
      <c r="T4" s="361" t="s">
        <v>7</v>
      </c>
      <c r="U4" s="362"/>
      <c r="V4" s="359">
        <f>Q4+1</f>
        <v>45681</v>
      </c>
      <c r="W4" s="360"/>
      <c r="X4" s="360"/>
      <c r="Y4" s="361" t="s">
        <v>8</v>
      </c>
      <c r="Z4" s="362"/>
    </row>
    <row r="5" spans="1:27" ht="17.25" customHeight="1">
      <c r="B5" s="352" t="s">
        <v>139</v>
      </c>
      <c r="C5" s="353"/>
      <c r="D5" s="353"/>
      <c r="E5" s="353"/>
      <c r="F5" s="354"/>
      <c r="G5" s="332"/>
      <c r="H5" s="333"/>
      <c r="I5" s="333"/>
      <c r="J5" s="333"/>
      <c r="K5" s="334"/>
      <c r="L5" s="332"/>
      <c r="M5" s="333"/>
      <c r="N5" s="333"/>
      <c r="O5" s="333"/>
      <c r="P5" s="334"/>
      <c r="Q5" s="332"/>
      <c r="R5" s="333"/>
      <c r="S5" s="333"/>
      <c r="T5" s="333"/>
      <c r="U5" s="334"/>
      <c r="V5" s="332"/>
      <c r="W5" s="333"/>
      <c r="X5" s="333"/>
      <c r="Y5" s="333"/>
      <c r="Z5" s="334"/>
    </row>
    <row r="6" spans="1:27" ht="17.25" customHeight="1" thickBot="1">
      <c r="B6" s="355"/>
      <c r="C6" s="356"/>
      <c r="D6" s="356"/>
      <c r="E6" s="356"/>
      <c r="F6" s="357"/>
      <c r="G6" s="335"/>
      <c r="H6" s="336"/>
      <c r="I6" s="336"/>
      <c r="J6" s="336"/>
      <c r="K6" s="337"/>
      <c r="L6" s="335"/>
      <c r="M6" s="336"/>
      <c r="N6" s="336"/>
      <c r="O6" s="336"/>
      <c r="P6" s="337"/>
      <c r="Q6" s="335"/>
      <c r="R6" s="336"/>
      <c r="S6" s="336"/>
      <c r="T6" s="336"/>
      <c r="U6" s="337"/>
      <c r="V6" s="335"/>
      <c r="W6" s="336"/>
      <c r="X6" s="336"/>
      <c r="Y6" s="336"/>
      <c r="Z6" s="337"/>
    </row>
    <row r="7" spans="1:27">
      <c r="A7" s="7"/>
      <c r="B7" s="273" t="s">
        <v>9</v>
      </c>
      <c r="C7" s="274" t="s">
        <v>44</v>
      </c>
      <c r="D7" s="275" t="s">
        <v>45</v>
      </c>
      <c r="E7" s="276" t="s">
        <v>46</v>
      </c>
      <c r="F7" s="277" t="s">
        <v>47</v>
      </c>
      <c r="G7" s="8" t="s">
        <v>43</v>
      </c>
      <c r="H7" s="9" t="s">
        <v>44</v>
      </c>
      <c r="I7" s="10" t="s">
        <v>45</v>
      </c>
      <c r="J7" s="11" t="s">
        <v>46</v>
      </c>
      <c r="K7" s="12" t="s">
        <v>47</v>
      </c>
      <c r="L7" s="8" t="s">
        <v>43</v>
      </c>
      <c r="M7" s="9" t="s">
        <v>44</v>
      </c>
      <c r="N7" s="10" t="s">
        <v>45</v>
      </c>
      <c r="O7" s="11" t="s">
        <v>46</v>
      </c>
      <c r="P7" s="12" t="s">
        <v>47</v>
      </c>
      <c r="Q7" s="8" t="s">
        <v>43</v>
      </c>
      <c r="R7" s="9" t="s">
        <v>44</v>
      </c>
      <c r="S7" s="10" t="s">
        <v>45</v>
      </c>
      <c r="T7" s="11" t="s">
        <v>46</v>
      </c>
      <c r="U7" s="12" t="s">
        <v>47</v>
      </c>
      <c r="V7" s="8" t="s">
        <v>43</v>
      </c>
      <c r="W7" s="9" t="s">
        <v>44</v>
      </c>
      <c r="X7" s="10" t="s">
        <v>45</v>
      </c>
      <c r="Y7" s="11" t="s">
        <v>46</v>
      </c>
      <c r="Z7" s="12" t="s">
        <v>47</v>
      </c>
    </row>
    <row r="8" spans="1:27" ht="20.25" customHeight="1">
      <c r="A8" s="7" t="s">
        <v>14</v>
      </c>
      <c r="B8" s="278" t="s">
        <v>139</v>
      </c>
      <c r="C8" s="279">
        <v>3</v>
      </c>
      <c r="D8" s="279" t="s">
        <v>49</v>
      </c>
      <c r="E8" s="280">
        <v>10</v>
      </c>
      <c r="F8" s="281">
        <f t="shared" ref="F8" si="0">E8*C8</f>
        <v>30</v>
      </c>
      <c r="G8" s="24"/>
      <c r="H8" s="19"/>
      <c r="I8" s="19"/>
      <c r="J8" s="15"/>
      <c r="K8" s="16">
        <f t="shared" ref="K8:K12" si="1">J8*H8</f>
        <v>0</v>
      </c>
      <c r="L8" s="24"/>
      <c r="M8" s="19"/>
      <c r="N8" s="19"/>
      <c r="O8" s="15"/>
      <c r="P8" s="16">
        <f t="shared" ref="P8:P12" si="2">O8*M8</f>
        <v>0</v>
      </c>
      <c r="Q8" s="24"/>
      <c r="R8" s="19"/>
      <c r="S8" s="19"/>
      <c r="T8" s="15"/>
      <c r="U8" s="16">
        <f t="shared" ref="U8:U12" si="3">T8*R8</f>
        <v>0</v>
      </c>
      <c r="V8" s="24"/>
      <c r="W8" s="19"/>
      <c r="X8" s="19"/>
      <c r="Y8" s="15"/>
      <c r="Z8" s="16">
        <f t="shared" ref="Z8:Z12" si="4">Y8*W8</f>
        <v>0</v>
      </c>
      <c r="AA8" s="1">
        <f>SUM(F33:Z33)</f>
        <v>225</v>
      </c>
    </row>
    <row r="9" spans="1:27" ht="18.75" customHeight="1">
      <c r="A9" s="7"/>
      <c r="B9" s="20"/>
      <c r="C9" s="21"/>
      <c r="D9" s="22"/>
      <c r="E9" s="15"/>
      <c r="F9" s="16">
        <f>E9*C9</f>
        <v>0</v>
      </c>
      <c r="G9" s="24"/>
      <c r="H9" s="27"/>
      <c r="I9" s="19"/>
      <c r="J9" s="19"/>
      <c r="K9" s="16">
        <f t="shared" si="1"/>
        <v>0</v>
      </c>
      <c r="L9" s="24"/>
      <c r="M9" s="27"/>
      <c r="N9" s="19"/>
      <c r="O9" s="19"/>
      <c r="P9" s="16">
        <f t="shared" si="2"/>
        <v>0</v>
      </c>
      <c r="Q9" s="24"/>
      <c r="R9" s="27"/>
      <c r="S9" s="19"/>
      <c r="T9" s="19"/>
      <c r="U9" s="16">
        <f t="shared" si="3"/>
        <v>0</v>
      </c>
      <c r="V9" s="24"/>
      <c r="W9" s="27"/>
      <c r="X9" s="19"/>
      <c r="Y9" s="19"/>
      <c r="Z9" s="16">
        <f t="shared" si="4"/>
        <v>0</v>
      </c>
      <c r="AA9" s="224">
        <f>AA8/1</f>
        <v>225</v>
      </c>
    </row>
    <row r="10" spans="1:27" ht="20.25" customHeight="1">
      <c r="A10" s="7" t="s">
        <v>22</v>
      </c>
      <c r="B10" s="24"/>
      <c r="C10" s="210"/>
      <c r="D10" s="205"/>
      <c r="E10" s="209"/>
      <c r="F10" s="207">
        <f t="shared" ref="F10:F11" si="5">E10*C10</f>
        <v>0</v>
      </c>
      <c r="G10" s="24"/>
      <c r="H10" s="27"/>
      <c r="I10" s="19"/>
      <c r="J10" s="19"/>
      <c r="K10" s="16">
        <f t="shared" si="1"/>
        <v>0</v>
      </c>
      <c r="L10" s="24"/>
      <c r="M10" s="27"/>
      <c r="N10" s="19"/>
      <c r="O10" s="19"/>
      <c r="P10" s="16">
        <f t="shared" si="2"/>
        <v>0</v>
      </c>
      <c r="Q10" s="24"/>
      <c r="R10" s="27"/>
      <c r="S10" s="19"/>
      <c r="T10" s="19"/>
      <c r="U10" s="16">
        <f t="shared" si="3"/>
        <v>0</v>
      </c>
      <c r="V10" s="24"/>
      <c r="W10" s="27"/>
      <c r="X10" s="19"/>
      <c r="Y10" s="19"/>
      <c r="Z10" s="16">
        <f t="shared" si="4"/>
        <v>0</v>
      </c>
      <c r="AA10" s="1" t="s">
        <v>137</v>
      </c>
    </row>
    <row r="11" spans="1:27" ht="20.25" customHeight="1">
      <c r="A11" s="7"/>
      <c r="B11" s="24"/>
      <c r="C11" s="15"/>
      <c r="D11" s="19"/>
      <c r="E11" s="15"/>
      <c r="F11" s="16">
        <f t="shared" si="5"/>
        <v>0</v>
      </c>
      <c r="G11" s="216"/>
      <c r="H11" s="217"/>
      <c r="I11" s="19"/>
      <c r="J11" s="28"/>
      <c r="K11" s="16">
        <f t="shared" si="1"/>
        <v>0</v>
      </c>
      <c r="L11" s="216"/>
      <c r="M11" s="217"/>
      <c r="N11" s="19"/>
      <c r="O11" s="28"/>
      <c r="P11" s="16">
        <f t="shared" si="2"/>
        <v>0</v>
      </c>
      <c r="Q11" s="216"/>
      <c r="R11" s="217"/>
      <c r="S11" s="19"/>
      <c r="T11" s="28"/>
      <c r="U11" s="16">
        <f t="shared" si="3"/>
        <v>0</v>
      </c>
      <c r="V11" s="216"/>
      <c r="W11" s="217"/>
      <c r="X11" s="19"/>
      <c r="Y11" s="28"/>
      <c r="Z11" s="16">
        <f t="shared" si="4"/>
        <v>0</v>
      </c>
    </row>
    <row r="12" spans="1:27" ht="17.25">
      <c r="A12" s="7"/>
      <c r="B12" s="17"/>
      <c r="C12" s="15"/>
      <c r="D12" s="19"/>
      <c r="E12" s="15"/>
      <c r="F12" s="16"/>
      <c r="G12" s="24"/>
      <c r="H12" s="27"/>
      <c r="I12" s="19"/>
      <c r="J12" s="28"/>
      <c r="K12" s="16">
        <f t="shared" si="1"/>
        <v>0</v>
      </c>
      <c r="L12" s="24"/>
      <c r="M12" s="27"/>
      <c r="N12" s="19"/>
      <c r="O12" s="28"/>
      <c r="P12" s="16">
        <f t="shared" si="2"/>
        <v>0</v>
      </c>
      <c r="Q12" s="24"/>
      <c r="R12" s="27"/>
      <c r="S12" s="19"/>
      <c r="T12" s="28"/>
      <c r="U12" s="16">
        <f t="shared" si="3"/>
        <v>0</v>
      </c>
      <c r="V12" s="24"/>
      <c r="W12" s="27"/>
      <c r="X12" s="19"/>
      <c r="Y12" s="28"/>
      <c r="Z12" s="16">
        <f t="shared" si="4"/>
        <v>0</v>
      </c>
    </row>
    <row r="13" spans="1:27" ht="17.25">
      <c r="A13" s="7"/>
      <c r="B13" s="311"/>
      <c r="C13" s="312"/>
      <c r="D13" s="312"/>
      <c r="E13" s="312"/>
      <c r="F13" s="313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</row>
    <row r="14" spans="1:27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</row>
    <row r="15" spans="1:27">
      <c r="A15" s="7"/>
      <c r="B15" s="35" t="s">
        <v>30</v>
      </c>
      <c r="C15" s="33">
        <v>0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</row>
    <row r="16" spans="1:27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</row>
    <row r="17" spans="1:26" ht="17.25" thickBot="1">
      <c r="B17" s="36" t="s">
        <v>35</v>
      </c>
      <c r="C17" s="37">
        <v>0</v>
      </c>
      <c r="D17" s="38">
        <f>B15*70+C15*75+D15*25+B17*60+C17*45+E15*150</f>
        <v>140</v>
      </c>
      <c r="E17" s="37"/>
      <c r="F17" s="39"/>
      <c r="G17" s="36" t="s">
        <v>35</v>
      </c>
      <c r="H17" s="37">
        <v>0.5</v>
      </c>
      <c r="I17" s="38">
        <f>G15*70+H15*75+I15*25+G17*60+H17*45+J15*150</f>
        <v>207.5</v>
      </c>
      <c r="J17" s="37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</row>
    <row r="18" spans="1:26" ht="17.25" customHeight="1">
      <c r="B18" s="320" t="s">
        <v>174</v>
      </c>
      <c r="C18" s="321"/>
      <c r="D18" s="321"/>
      <c r="E18" s="321"/>
      <c r="F18" s="322"/>
      <c r="G18" s="332"/>
      <c r="H18" s="333"/>
      <c r="I18" s="333"/>
      <c r="J18" s="333"/>
      <c r="K18" s="334"/>
      <c r="L18" s="332"/>
      <c r="M18" s="333"/>
      <c r="N18" s="333"/>
      <c r="O18" s="333"/>
      <c r="P18" s="334"/>
      <c r="Q18" s="332"/>
      <c r="R18" s="333"/>
      <c r="S18" s="333"/>
      <c r="T18" s="333"/>
      <c r="U18" s="334"/>
      <c r="V18" s="332"/>
      <c r="W18" s="333"/>
      <c r="X18" s="333"/>
      <c r="Y18" s="333"/>
      <c r="Z18" s="334"/>
    </row>
    <row r="19" spans="1:26" ht="17.25" customHeight="1" thickBot="1">
      <c r="B19" s="323"/>
      <c r="C19" s="324"/>
      <c r="D19" s="324"/>
      <c r="E19" s="324"/>
      <c r="F19" s="325"/>
      <c r="G19" s="335"/>
      <c r="H19" s="336"/>
      <c r="I19" s="336"/>
      <c r="J19" s="336"/>
      <c r="K19" s="337"/>
      <c r="L19" s="335"/>
      <c r="M19" s="336"/>
      <c r="N19" s="336"/>
      <c r="O19" s="336"/>
      <c r="P19" s="337"/>
      <c r="Q19" s="335"/>
      <c r="R19" s="336"/>
      <c r="S19" s="336"/>
      <c r="T19" s="336"/>
      <c r="U19" s="337"/>
      <c r="V19" s="335"/>
      <c r="W19" s="336"/>
      <c r="X19" s="336"/>
      <c r="Y19" s="336"/>
      <c r="Z19" s="337"/>
    </row>
    <row r="20" spans="1:26">
      <c r="B20" s="253" t="s">
        <v>9</v>
      </c>
      <c r="C20" s="254" t="s">
        <v>10</v>
      </c>
      <c r="D20" s="255" t="s">
        <v>11</v>
      </c>
      <c r="E20" s="256" t="s">
        <v>12</v>
      </c>
      <c r="F20" s="263" t="s">
        <v>13</v>
      </c>
      <c r="G20" s="8" t="s">
        <v>43</v>
      </c>
      <c r="H20" s="9" t="s">
        <v>44</v>
      </c>
      <c r="I20" s="10" t="s">
        <v>45</v>
      </c>
      <c r="J20" s="11" t="s">
        <v>46</v>
      </c>
      <c r="K20" s="12" t="s">
        <v>47</v>
      </c>
      <c r="L20" s="8" t="s">
        <v>43</v>
      </c>
      <c r="M20" s="9" t="s">
        <v>44</v>
      </c>
      <c r="N20" s="10" t="s">
        <v>45</v>
      </c>
      <c r="O20" s="11" t="s">
        <v>46</v>
      </c>
      <c r="P20" s="12" t="s">
        <v>47</v>
      </c>
      <c r="Q20" s="8" t="s">
        <v>43</v>
      </c>
      <c r="R20" s="9" t="s">
        <v>44</v>
      </c>
      <c r="S20" s="10" t="s">
        <v>45</v>
      </c>
      <c r="T20" s="11" t="s">
        <v>46</v>
      </c>
      <c r="U20" s="12" t="s">
        <v>47</v>
      </c>
      <c r="V20" s="8" t="s">
        <v>43</v>
      </c>
      <c r="W20" s="9" t="s">
        <v>44</v>
      </c>
      <c r="X20" s="10" t="s">
        <v>45</v>
      </c>
      <c r="Y20" s="11" t="s">
        <v>46</v>
      </c>
      <c r="Z20" s="12" t="s">
        <v>47</v>
      </c>
    </row>
    <row r="21" spans="1:26" ht="19.5" customHeight="1">
      <c r="A21" s="7"/>
      <c r="B21" s="165" t="s">
        <v>176</v>
      </c>
      <c r="C21" s="164">
        <v>7</v>
      </c>
      <c r="D21" s="164" t="s">
        <v>16</v>
      </c>
      <c r="E21" s="261">
        <v>15</v>
      </c>
      <c r="F21" s="258">
        <f t="shared" ref="F21:F22" si="6">E21*C21</f>
        <v>105</v>
      </c>
      <c r="G21" s="24"/>
      <c r="H21" s="19"/>
      <c r="I21" s="19"/>
      <c r="J21" s="15"/>
      <c r="K21" s="16">
        <f t="shared" ref="K21:K25" si="7">J21*H21</f>
        <v>0</v>
      </c>
      <c r="L21" s="24"/>
      <c r="M21" s="19"/>
      <c r="N21" s="19"/>
      <c r="O21" s="15"/>
      <c r="P21" s="16">
        <f t="shared" ref="P21:P25" si="8">O21*M21</f>
        <v>0</v>
      </c>
      <c r="Q21" s="24"/>
      <c r="R21" s="19"/>
      <c r="S21" s="19"/>
      <c r="T21" s="15"/>
      <c r="U21" s="16">
        <f t="shared" ref="U21:U25" si="9">T21*R21</f>
        <v>0</v>
      </c>
      <c r="V21" s="24"/>
      <c r="W21" s="19"/>
      <c r="X21" s="19"/>
      <c r="Y21" s="15"/>
      <c r="Z21" s="16">
        <f t="shared" ref="Z21:Z25" si="10">Y21*W21</f>
        <v>0</v>
      </c>
    </row>
    <row r="22" spans="1:26" ht="18" customHeight="1">
      <c r="A22" s="7"/>
      <c r="B22" s="262" t="s">
        <v>173</v>
      </c>
      <c r="C22" s="166">
        <v>1</v>
      </c>
      <c r="D22" s="164" t="s">
        <v>167</v>
      </c>
      <c r="E22" s="241">
        <v>90</v>
      </c>
      <c r="F22" s="258">
        <f t="shared" si="6"/>
        <v>90</v>
      </c>
      <c r="G22" s="24"/>
      <c r="H22" s="27"/>
      <c r="I22" s="19"/>
      <c r="J22" s="19"/>
      <c r="K22" s="16">
        <f t="shared" si="7"/>
        <v>0</v>
      </c>
      <c r="L22" s="24"/>
      <c r="M22" s="27"/>
      <c r="N22" s="19"/>
      <c r="O22" s="19"/>
      <c r="P22" s="16">
        <f t="shared" si="8"/>
        <v>0</v>
      </c>
      <c r="Q22" s="24"/>
      <c r="R22" s="27"/>
      <c r="S22" s="19"/>
      <c r="T22" s="19"/>
      <c r="U22" s="16">
        <f t="shared" si="9"/>
        <v>0</v>
      </c>
      <c r="V22" s="24"/>
      <c r="W22" s="27"/>
      <c r="X22" s="19"/>
      <c r="Y22" s="19"/>
      <c r="Z22" s="16">
        <f t="shared" si="10"/>
        <v>0</v>
      </c>
    </row>
    <row r="23" spans="1:26" ht="20.25" customHeight="1">
      <c r="A23" s="7" t="s">
        <v>38</v>
      </c>
      <c r="B23" s="41"/>
      <c r="C23" s="42"/>
      <c r="D23" s="43"/>
      <c r="E23" s="44"/>
      <c r="F23" s="16"/>
      <c r="G23" s="24"/>
      <c r="H23" s="27"/>
      <c r="I23" s="19"/>
      <c r="J23" s="19"/>
      <c r="K23" s="16">
        <f t="shared" si="7"/>
        <v>0</v>
      </c>
      <c r="L23" s="24"/>
      <c r="M23" s="27"/>
      <c r="N23" s="19"/>
      <c r="O23" s="19"/>
      <c r="P23" s="16">
        <f t="shared" si="8"/>
        <v>0</v>
      </c>
      <c r="Q23" s="24"/>
      <c r="R23" s="27"/>
      <c r="S23" s="19"/>
      <c r="T23" s="19"/>
      <c r="U23" s="16">
        <f t="shared" si="9"/>
        <v>0</v>
      </c>
      <c r="V23" s="24"/>
      <c r="W23" s="27"/>
      <c r="X23" s="19"/>
      <c r="Y23" s="19"/>
      <c r="Z23" s="16">
        <f t="shared" si="10"/>
        <v>0</v>
      </c>
    </row>
    <row r="24" spans="1:26" ht="18.75" customHeight="1">
      <c r="A24" s="7" t="s">
        <v>22</v>
      </c>
      <c r="B24" s="41"/>
      <c r="C24" s="42"/>
      <c r="D24" s="43"/>
      <c r="E24" s="44"/>
      <c r="F24" s="16"/>
      <c r="G24" s="216"/>
      <c r="H24" s="217"/>
      <c r="I24" s="19"/>
      <c r="J24" s="28"/>
      <c r="K24" s="16">
        <f t="shared" si="7"/>
        <v>0</v>
      </c>
      <c r="L24" s="216"/>
      <c r="M24" s="217"/>
      <c r="N24" s="19"/>
      <c r="O24" s="28"/>
      <c r="P24" s="16">
        <f t="shared" si="8"/>
        <v>0</v>
      </c>
      <c r="Q24" s="216"/>
      <c r="R24" s="217"/>
      <c r="S24" s="19"/>
      <c r="T24" s="28"/>
      <c r="U24" s="16">
        <f t="shared" si="9"/>
        <v>0</v>
      </c>
      <c r="V24" s="216"/>
      <c r="W24" s="217"/>
      <c r="X24" s="19"/>
      <c r="Y24" s="28"/>
      <c r="Z24" s="16">
        <f t="shared" si="10"/>
        <v>0</v>
      </c>
    </row>
    <row r="25" spans="1:26" ht="17.25">
      <c r="A25" s="7"/>
      <c r="B25" s="211"/>
      <c r="C25" s="27"/>
      <c r="D25" s="19"/>
      <c r="E25" s="15"/>
      <c r="F25" s="16"/>
      <c r="G25" s="24"/>
      <c r="H25" s="27"/>
      <c r="I25" s="19"/>
      <c r="J25" s="28"/>
      <c r="K25" s="16">
        <f t="shared" si="7"/>
        <v>0</v>
      </c>
      <c r="L25" s="24"/>
      <c r="M25" s="27"/>
      <c r="N25" s="19"/>
      <c r="O25" s="28"/>
      <c r="P25" s="16">
        <f t="shared" si="8"/>
        <v>0</v>
      </c>
      <c r="Q25" s="24"/>
      <c r="R25" s="27"/>
      <c r="S25" s="19"/>
      <c r="T25" s="28"/>
      <c r="U25" s="16">
        <f t="shared" si="9"/>
        <v>0</v>
      </c>
      <c r="V25" s="24"/>
      <c r="W25" s="27"/>
      <c r="X25" s="19"/>
      <c r="Y25" s="28"/>
      <c r="Z25" s="16">
        <f t="shared" si="10"/>
        <v>0</v>
      </c>
    </row>
    <row r="26" spans="1:26" ht="17.25">
      <c r="A26" s="7" t="s">
        <v>25</v>
      </c>
      <c r="B26" s="212"/>
      <c r="C26" s="27"/>
      <c r="D26" s="19"/>
      <c r="E26" s="15"/>
      <c r="F26" s="16"/>
      <c r="G26" s="213"/>
      <c r="H26" s="214"/>
      <c r="I26" s="215"/>
      <c r="J26" s="15"/>
      <c r="K26" s="16"/>
      <c r="L26" s="41"/>
      <c r="M26" s="42"/>
      <c r="N26" s="43"/>
      <c r="O26" s="44"/>
      <c r="P26" s="16"/>
      <c r="Q26" s="212"/>
      <c r="R26" s="27"/>
      <c r="S26" s="19"/>
      <c r="T26" s="15"/>
      <c r="U26" s="16"/>
      <c r="V26" s="220"/>
      <c r="W26" s="221"/>
      <c r="X26" s="219"/>
      <c r="Y26" s="218"/>
      <c r="Z26" s="184"/>
    </row>
    <row r="27" spans="1:26" ht="17.25">
      <c r="A27" s="7"/>
      <c r="B27" s="41"/>
      <c r="C27" s="42"/>
      <c r="D27" s="43"/>
      <c r="E27" s="44"/>
      <c r="F27" s="45"/>
      <c r="G27" s="24"/>
      <c r="H27" s="27"/>
      <c r="I27" s="19"/>
      <c r="J27" s="19"/>
      <c r="K27" s="16"/>
      <c r="L27" s="41"/>
      <c r="M27" s="42"/>
      <c r="N27" s="43"/>
      <c r="O27" s="44"/>
      <c r="P27" s="16"/>
      <c r="Q27" s="109"/>
      <c r="R27" s="110"/>
      <c r="S27" s="111"/>
      <c r="T27" s="107"/>
      <c r="U27" s="108"/>
      <c r="V27" s="189"/>
      <c r="W27" s="190"/>
      <c r="X27" s="188"/>
      <c r="Y27" s="187"/>
      <c r="Z27" s="191"/>
    </row>
    <row r="28" spans="1:26" ht="17.25">
      <c r="A28" s="7"/>
      <c r="B28" s="126"/>
      <c r="C28" s="127"/>
      <c r="D28" s="128"/>
      <c r="E28" s="115"/>
      <c r="F28" s="116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86"/>
      <c r="R28" s="187"/>
      <c r="S28" s="188"/>
      <c r="T28" s="187"/>
      <c r="U28" s="184"/>
      <c r="V28" s="192"/>
      <c r="W28" s="193"/>
      <c r="X28" s="194"/>
      <c r="Y28" s="195"/>
      <c r="Z28" s="196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185" t="s">
        <v>29</v>
      </c>
      <c r="Z29" s="197"/>
    </row>
    <row r="30" spans="1:26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185">
        <v>0</v>
      </c>
      <c r="Z30" s="197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32" t="s">
        <v>32</v>
      </c>
      <c r="R31" s="33" t="s">
        <v>33</v>
      </c>
      <c r="S31" s="33" t="s">
        <v>34</v>
      </c>
      <c r="T31" s="33"/>
      <c r="U31" s="34"/>
      <c r="V31" s="32" t="s">
        <v>32</v>
      </c>
      <c r="W31" s="33" t="s">
        <v>33</v>
      </c>
      <c r="X31" s="33" t="s">
        <v>34</v>
      </c>
      <c r="Y31" s="185"/>
      <c r="Z31" s="197"/>
    </row>
    <row r="32" spans="1:26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36" t="s">
        <v>35</v>
      </c>
      <c r="R32" s="37">
        <v>0</v>
      </c>
      <c r="S32" s="38">
        <f>Q30*70+R30*75+S30*25+Q32*60+R32*45+T30*150</f>
        <v>161</v>
      </c>
      <c r="T32" s="37"/>
      <c r="U32" s="39"/>
      <c r="V32" s="36" t="s">
        <v>41</v>
      </c>
      <c r="W32" s="37">
        <v>0</v>
      </c>
      <c r="X32" s="38">
        <f>V30*70+W30*75+X30*25+V32*60+W32*45+Y30*150</f>
        <v>60</v>
      </c>
      <c r="Y32" s="198"/>
      <c r="Z32" s="199"/>
    </row>
    <row r="33" spans="1:27">
      <c r="A33" s="59"/>
      <c r="B33" s="1" t="s">
        <v>136</v>
      </c>
      <c r="F33" s="59">
        <f>SUM(F8:F32)</f>
        <v>225</v>
      </c>
      <c r="G33" s="223"/>
      <c r="K33" s="59">
        <f>SUM(K8:K32)</f>
        <v>0</v>
      </c>
      <c r="L33" s="223"/>
      <c r="P33" s="59">
        <f>SUM(P8:P32)</f>
        <v>0</v>
      </c>
      <c r="Q33" s="223"/>
      <c r="U33" s="59">
        <f>SUM(U8:U32)</f>
        <v>0</v>
      </c>
      <c r="V33" s="223"/>
      <c r="Z33" s="59">
        <f>SUM(Z8:Z32)</f>
        <v>0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225</v>
      </c>
      <c r="K36" s="1">
        <f>SUM(K8:K32)</f>
        <v>0</v>
      </c>
      <c r="P36" s="1">
        <f>SUM(P8:P32)</f>
        <v>0</v>
      </c>
      <c r="U36" s="1">
        <f>SUM(U8:U27)</f>
        <v>0</v>
      </c>
      <c r="Z36" s="1">
        <f>SUM(Z8:Z27)</f>
        <v>0</v>
      </c>
      <c r="AA36" s="183">
        <f>(P36+U36+Z36+K36+F36)/3/12</f>
        <v>6.25</v>
      </c>
    </row>
    <row r="1048576" spans="11:11" ht="17.25">
      <c r="K1048576" s="16"/>
    </row>
  </sheetData>
  <mergeCells count="27">
    <mergeCell ref="A1:Z1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</mergeCells>
  <phoneticPr fontId="3" type="noConversion"/>
  <printOptions horizontalCentered="1"/>
  <pageMargins left="0" right="0" top="0" bottom="0" header="0" footer="0"/>
  <pageSetup paperSize="9" scale="8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85682-168C-4EE4-BCEB-73D728C7569A}">
  <sheetPr>
    <tabColor rgb="FF7030A0"/>
  </sheetPr>
  <dimension ref="A1:AC36"/>
  <sheetViews>
    <sheetView view="pageBreakPreview" zoomScale="78" zoomScaleNormal="59" zoomScaleSheetLayoutView="78" workbookViewId="0">
      <selection sqref="A1:Z1"/>
    </sheetView>
  </sheetViews>
  <sheetFormatPr defaultColWidth="9" defaultRowHeight="16.5"/>
  <cols>
    <col min="1" max="1" width="3.5" style="1" customWidth="1"/>
    <col min="2" max="2" width="16.25" style="1" customWidth="1"/>
    <col min="3" max="3" width="5.7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9" width="5.625" style="1" customWidth="1"/>
    <col min="10" max="10" width="3.6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1.875" style="1" customWidth="1"/>
    <col min="18" max="18" width="6.125" style="1" customWidth="1"/>
    <col min="19" max="19" width="5" style="1" customWidth="1"/>
    <col min="20" max="20" width="3.375" style="1" customWidth="1"/>
    <col min="21" max="21" width="5.25" style="1" customWidth="1"/>
    <col min="22" max="22" width="14.8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8" width="12.5" style="1" customWidth="1"/>
    <col min="29" max="29" width="9" style="1"/>
  </cols>
  <sheetData>
    <row r="1" spans="1:28" ht="44.25" customHeight="1">
      <c r="A1" s="339" t="s">
        <v>190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8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8" ht="28.5" thickBot="1">
      <c r="B3" s="340"/>
      <c r="C3" s="34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179</v>
      </c>
      <c r="W3" s="341"/>
      <c r="X3" s="341"/>
      <c r="Y3" s="341"/>
      <c r="Z3" s="341"/>
    </row>
    <row r="4" spans="1:28" ht="24" customHeight="1" thickBot="1">
      <c r="B4" s="342">
        <v>45698</v>
      </c>
      <c r="C4" s="343"/>
      <c r="D4" s="343"/>
      <c r="E4" s="344" t="s">
        <v>4</v>
      </c>
      <c r="F4" s="345"/>
      <c r="G4" s="342">
        <f>B4+1</f>
        <v>45699</v>
      </c>
      <c r="H4" s="343"/>
      <c r="I4" s="343"/>
      <c r="J4" s="344" t="s">
        <v>5</v>
      </c>
      <c r="K4" s="345"/>
      <c r="L4" s="342">
        <f>G4+1</f>
        <v>45700</v>
      </c>
      <c r="M4" s="343"/>
      <c r="N4" s="343"/>
      <c r="O4" s="344" t="s">
        <v>6</v>
      </c>
      <c r="P4" s="345"/>
      <c r="Q4" s="342">
        <f>L4+1</f>
        <v>45701</v>
      </c>
      <c r="R4" s="343"/>
      <c r="S4" s="343"/>
      <c r="T4" s="344" t="s">
        <v>7</v>
      </c>
      <c r="U4" s="345"/>
      <c r="V4" s="342">
        <f>Q4+1</f>
        <v>45702</v>
      </c>
      <c r="W4" s="343"/>
      <c r="X4" s="343"/>
      <c r="Y4" s="344" t="s">
        <v>8</v>
      </c>
      <c r="Z4" s="345"/>
    </row>
    <row r="5" spans="1:28" ht="17.25" customHeight="1">
      <c r="B5" s="374"/>
      <c r="C5" s="375"/>
      <c r="D5" s="375"/>
      <c r="E5" s="375"/>
      <c r="F5" s="376"/>
      <c r="G5" s="332" t="s">
        <v>135</v>
      </c>
      <c r="H5" s="333"/>
      <c r="I5" s="333"/>
      <c r="J5" s="333"/>
      <c r="K5" s="334"/>
      <c r="L5" s="326" t="s">
        <v>133</v>
      </c>
      <c r="M5" s="327"/>
      <c r="N5" s="327"/>
      <c r="O5" s="327"/>
      <c r="P5" s="328"/>
      <c r="Q5" s="326" t="s">
        <v>139</v>
      </c>
      <c r="R5" s="327"/>
      <c r="S5" s="327"/>
      <c r="T5" s="327"/>
      <c r="U5" s="328"/>
      <c r="V5" s="363" t="s">
        <v>131</v>
      </c>
      <c r="W5" s="364"/>
      <c r="X5" s="364"/>
      <c r="Y5" s="364"/>
      <c r="Z5" s="365"/>
    </row>
    <row r="6" spans="1:28" ht="17.25" customHeight="1" thickBot="1">
      <c r="B6" s="377"/>
      <c r="C6" s="378"/>
      <c r="D6" s="378"/>
      <c r="E6" s="378"/>
      <c r="F6" s="379"/>
      <c r="G6" s="335"/>
      <c r="H6" s="336"/>
      <c r="I6" s="336"/>
      <c r="J6" s="336"/>
      <c r="K6" s="337"/>
      <c r="L6" s="329"/>
      <c r="M6" s="330"/>
      <c r="N6" s="330"/>
      <c r="O6" s="330"/>
      <c r="P6" s="331"/>
      <c r="Q6" s="329"/>
      <c r="R6" s="330"/>
      <c r="S6" s="330"/>
      <c r="T6" s="330"/>
      <c r="U6" s="331"/>
      <c r="V6" s="366"/>
      <c r="W6" s="367"/>
      <c r="X6" s="367"/>
      <c r="Y6" s="367"/>
      <c r="Z6" s="368"/>
    </row>
    <row r="7" spans="1:28">
      <c r="A7" s="7"/>
      <c r="B7" s="292" t="s">
        <v>9</v>
      </c>
      <c r="C7" s="293" t="s">
        <v>10</v>
      </c>
      <c r="D7" s="294" t="s">
        <v>11</v>
      </c>
      <c r="E7" s="295" t="s">
        <v>12</v>
      </c>
      <c r="F7" s="296" t="s">
        <v>13</v>
      </c>
      <c r="G7" s="8" t="s">
        <v>43</v>
      </c>
      <c r="H7" s="9" t="s">
        <v>44</v>
      </c>
      <c r="I7" s="10" t="s">
        <v>45</v>
      </c>
      <c r="J7" s="11" t="s">
        <v>46</v>
      </c>
      <c r="K7" s="12" t="s">
        <v>47</v>
      </c>
      <c r="L7" s="8" t="s">
        <v>9</v>
      </c>
      <c r="M7" s="9" t="s">
        <v>10</v>
      </c>
      <c r="N7" s="10" t="s">
        <v>11</v>
      </c>
      <c r="O7" s="11" t="s">
        <v>12</v>
      </c>
      <c r="P7" s="12" t="s">
        <v>13</v>
      </c>
      <c r="Q7" s="8" t="s">
        <v>9</v>
      </c>
      <c r="R7" s="9" t="s">
        <v>10</v>
      </c>
      <c r="S7" s="10" t="s">
        <v>11</v>
      </c>
      <c r="T7" s="11" t="s">
        <v>12</v>
      </c>
      <c r="U7" s="12" t="s">
        <v>13</v>
      </c>
      <c r="V7" s="200" t="s">
        <v>9</v>
      </c>
      <c r="W7" s="201" t="s">
        <v>10</v>
      </c>
      <c r="X7" s="202" t="s">
        <v>11</v>
      </c>
      <c r="Y7" s="203" t="s">
        <v>12</v>
      </c>
      <c r="Z7" s="204" t="s">
        <v>13</v>
      </c>
    </row>
    <row r="8" spans="1:28" ht="20.25" customHeight="1">
      <c r="A8" s="7" t="s">
        <v>14</v>
      </c>
      <c r="B8" s="262"/>
      <c r="C8" s="164"/>
      <c r="D8" s="297"/>
      <c r="E8" s="298">
        <v>15</v>
      </c>
      <c r="F8" s="299">
        <f t="shared" ref="F8" si="0">E8*C8</f>
        <v>0</v>
      </c>
      <c r="G8" s="24" t="s">
        <v>135</v>
      </c>
      <c r="H8" s="272">
        <v>3</v>
      </c>
      <c r="I8" s="19" t="s">
        <v>16</v>
      </c>
      <c r="J8" s="15">
        <v>8</v>
      </c>
      <c r="K8" s="16">
        <f t="shared" ref="K8" si="1">J8*H8</f>
        <v>24</v>
      </c>
      <c r="L8" s="17" t="s">
        <v>133</v>
      </c>
      <c r="M8" s="272">
        <v>20</v>
      </c>
      <c r="N8" s="19" t="s">
        <v>49</v>
      </c>
      <c r="O8" s="15"/>
      <c r="P8" s="16">
        <v>52</v>
      </c>
      <c r="Q8" s="225" t="s">
        <v>139</v>
      </c>
      <c r="R8" s="272">
        <v>3</v>
      </c>
      <c r="S8" s="205" t="s">
        <v>49</v>
      </c>
      <c r="T8" s="206">
        <v>10</v>
      </c>
      <c r="U8" s="207">
        <f>T8*R8</f>
        <v>30</v>
      </c>
      <c r="V8" s="24" t="s">
        <v>132</v>
      </c>
      <c r="W8" s="272">
        <v>3</v>
      </c>
      <c r="X8" s="205" t="s">
        <v>49</v>
      </c>
      <c r="Y8" s="206">
        <v>15</v>
      </c>
      <c r="Z8" s="207">
        <f t="shared" ref="Z8" si="2">Y8*W8</f>
        <v>45</v>
      </c>
      <c r="AA8" s="1">
        <f>SUM(F33:Z33)</f>
        <v>335</v>
      </c>
    </row>
    <row r="9" spans="1:28" ht="18.75" customHeight="1">
      <c r="A9" s="7"/>
      <c r="B9" s="262"/>
      <c r="C9" s="166"/>
      <c r="D9" s="164"/>
      <c r="E9" s="164"/>
      <c r="F9" s="258">
        <f t="shared" ref="F9:F10" si="3">E9*C9</f>
        <v>0</v>
      </c>
      <c r="G9" s="24"/>
      <c r="H9" s="27"/>
      <c r="I9" s="19"/>
      <c r="J9" s="19"/>
      <c r="K9" s="16">
        <f t="shared" ref="K9:K12" si="4">J9*H9</f>
        <v>0</v>
      </c>
      <c r="L9" s="20"/>
      <c r="M9" s="21"/>
      <c r="N9" s="22"/>
      <c r="O9" s="15"/>
      <c r="P9" s="16">
        <f>O9*M9</f>
        <v>0</v>
      </c>
      <c r="Q9" s="222" t="s">
        <v>21</v>
      </c>
      <c r="R9" s="221">
        <v>0.3</v>
      </c>
      <c r="S9" s="219" t="s">
        <v>17</v>
      </c>
      <c r="T9" s="15"/>
      <c r="U9" s="16">
        <f t="shared" ref="U9" si="5">T9*R9</f>
        <v>0</v>
      </c>
      <c r="V9" s="17"/>
      <c r="W9" s="19"/>
      <c r="X9" s="19"/>
      <c r="Y9" s="15"/>
      <c r="Z9" s="16">
        <f t="shared" ref="Z9:Z12" si="6">Y9*W9</f>
        <v>0</v>
      </c>
      <c r="AA9" s="224">
        <f>AA8/5</f>
        <v>67</v>
      </c>
    </row>
    <row r="10" spans="1:28" ht="20.25" customHeight="1">
      <c r="A10" s="7" t="s">
        <v>22</v>
      </c>
      <c r="B10" s="262"/>
      <c r="C10" s="166"/>
      <c r="D10" s="164"/>
      <c r="E10" s="164"/>
      <c r="F10" s="258">
        <f t="shared" si="3"/>
        <v>0</v>
      </c>
      <c r="G10" s="24"/>
      <c r="H10" s="27"/>
      <c r="I10" s="19"/>
      <c r="J10" s="19"/>
      <c r="K10" s="16">
        <f t="shared" si="4"/>
        <v>0</v>
      </c>
      <c r="L10" s="17"/>
      <c r="M10" s="27"/>
      <c r="N10" s="19"/>
      <c r="O10" s="22"/>
      <c r="P10" s="16">
        <f>O10*M10</f>
        <v>0</v>
      </c>
      <c r="Q10" s="20"/>
      <c r="R10" s="27"/>
      <c r="S10" s="19"/>
      <c r="T10" s="15"/>
      <c r="U10" s="16">
        <f t="shared" ref="U10:U12" si="7">T10*R10</f>
        <v>0</v>
      </c>
      <c r="V10" s="17"/>
      <c r="W10" s="19"/>
      <c r="X10" s="19"/>
      <c r="Y10" s="22"/>
      <c r="Z10" s="16">
        <f t="shared" si="6"/>
        <v>0</v>
      </c>
      <c r="AA10" s="1" t="s">
        <v>137</v>
      </c>
    </row>
    <row r="11" spans="1:28" ht="20.25" customHeight="1">
      <c r="A11" s="7"/>
      <c r="B11" s="300"/>
      <c r="C11" s="241"/>
      <c r="D11" s="164"/>
      <c r="E11" s="241"/>
      <c r="F11" s="258"/>
      <c r="G11" s="216"/>
      <c r="H11" s="217"/>
      <c r="I11" s="19"/>
      <c r="J11" s="28"/>
      <c r="K11" s="16">
        <f t="shared" si="4"/>
        <v>0</v>
      </c>
      <c r="L11" s="17"/>
      <c r="M11" s="15"/>
      <c r="N11" s="19"/>
      <c r="O11" s="15"/>
      <c r="P11" s="16">
        <f t="shared" ref="P11:P12" si="8">O11*M11</f>
        <v>0</v>
      </c>
      <c r="Q11" s="20"/>
      <c r="R11" s="27"/>
      <c r="S11" s="19"/>
      <c r="T11" s="15"/>
      <c r="U11" s="16">
        <f t="shared" si="7"/>
        <v>0</v>
      </c>
      <c r="V11" s="17"/>
      <c r="W11" s="19"/>
      <c r="X11" s="19"/>
      <c r="Y11" s="15"/>
      <c r="Z11" s="16">
        <f t="shared" si="6"/>
        <v>0</v>
      </c>
    </row>
    <row r="12" spans="1:28" ht="17.25">
      <c r="A12" s="7"/>
      <c r="B12" s="165"/>
      <c r="C12" s="241"/>
      <c r="D12" s="164"/>
      <c r="E12" s="241"/>
      <c r="F12" s="258"/>
      <c r="G12" s="24"/>
      <c r="H12" s="27"/>
      <c r="I12" s="19"/>
      <c r="J12" s="28"/>
      <c r="K12" s="16">
        <f t="shared" si="4"/>
        <v>0</v>
      </c>
      <c r="L12" s="31"/>
      <c r="M12" s="15"/>
      <c r="N12" s="19"/>
      <c r="O12" s="15"/>
      <c r="P12" s="16">
        <f t="shared" si="8"/>
        <v>0</v>
      </c>
      <c r="Q12" s="20"/>
      <c r="R12" s="27"/>
      <c r="S12" s="19"/>
      <c r="T12" s="15"/>
      <c r="U12" s="16">
        <f t="shared" si="7"/>
        <v>0</v>
      </c>
      <c r="V12" s="17"/>
      <c r="W12" s="19"/>
      <c r="X12" s="19"/>
      <c r="Y12" s="15"/>
      <c r="Z12" s="16">
        <f t="shared" si="6"/>
        <v>0</v>
      </c>
      <c r="AA12" s="372" t="s">
        <v>180</v>
      </c>
      <c r="AB12" s="373"/>
    </row>
    <row r="13" spans="1:28" ht="17.25">
      <c r="A13" s="7"/>
      <c r="B13" s="369"/>
      <c r="C13" s="370"/>
      <c r="D13" s="370"/>
      <c r="E13" s="370"/>
      <c r="F13" s="371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  <c r="AA13" s="1" t="s">
        <v>150</v>
      </c>
      <c r="AB13" s="269">
        <f>AA9</f>
        <v>67</v>
      </c>
    </row>
    <row r="14" spans="1:28" ht="16.5" customHeight="1">
      <c r="A14" s="7" t="s">
        <v>25</v>
      </c>
      <c r="B14" s="301" t="s">
        <v>26</v>
      </c>
      <c r="C14" s="302" t="s">
        <v>27</v>
      </c>
      <c r="D14" s="302" t="s">
        <v>28</v>
      </c>
      <c r="E14" s="302" t="s">
        <v>29</v>
      </c>
      <c r="F14" s="303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  <c r="AA14" s="1" t="s">
        <v>151</v>
      </c>
      <c r="AB14" s="61">
        <f>'0217-0221'!AA9</f>
        <v>98</v>
      </c>
    </row>
    <row r="15" spans="1:28">
      <c r="A15" s="7"/>
      <c r="B15" s="304" t="s">
        <v>30</v>
      </c>
      <c r="C15" s="302">
        <v>0</v>
      </c>
      <c r="D15" s="302">
        <v>0</v>
      </c>
      <c r="E15" s="302">
        <v>0</v>
      </c>
      <c r="F15" s="303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  <c r="AA15" s="1" t="s">
        <v>152</v>
      </c>
      <c r="AB15" s="269">
        <f>'0224-0228'!AA9</f>
        <v>86.25</v>
      </c>
    </row>
    <row r="16" spans="1:28">
      <c r="A16" s="7" t="s">
        <v>31</v>
      </c>
      <c r="B16" s="301" t="s">
        <v>32</v>
      </c>
      <c r="C16" s="302" t="s">
        <v>33</v>
      </c>
      <c r="D16" s="302" t="s">
        <v>34</v>
      </c>
      <c r="E16" s="302"/>
      <c r="F16" s="303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  <c r="AB16" s="269">
        <f>SUM(AB13:AB15)</f>
        <v>251.25</v>
      </c>
    </row>
    <row r="17" spans="1:28" ht="17.25" thickBot="1">
      <c r="B17" s="305" t="s">
        <v>35</v>
      </c>
      <c r="C17" s="306">
        <v>0</v>
      </c>
      <c r="D17" s="307">
        <f>B15*70+C15*75+D15*25+B17*60+C17*45+E15*150</f>
        <v>140</v>
      </c>
      <c r="E17" s="306"/>
      <c r="F17" s="308"/>
      <c r="G17" s="36" t="s">
        <v>35</v>
      </c>
      <c r="H17" s="37">
        <v>0.5</v>
      </c>
      <c r="I17" s="38">
        <f>G15*70+H15*75+I15*25+G17*60+H17*45+J15*150</f>
        <v>207.5</v>
      </c>
      <c r="J17" s="37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  <c r="AA17" s="270" t="s">
        <v>181</v>
      </c>
      <c r="AB17" s="271">
        <f>AB16/3</f>
        <v>83.75</v>
      </c>
    </row>
    <row r="18" spans="1:28" ht="17.25" customHeight="1">
      <c r="B18" s="320"/>
      <c r="C18" s="321"/>
      <c r="D18" s="321"/>
      <c r="E18" s="321"/>
      <c r="F18" s="322"/>
      <c r="G18" s="320" t="s">
        <v>161</v>
      </c>
      <c r="H18" s="321"/>
      <c r="I18" s="321"/>
      <c r="J18" s="321"/>
      <c r="K18" s="322"/>
      <c r="L18" s="320" t="s">
        <v>187</v>
      </c>
      <c r="M18" s="321"/>
      <c r="N18" s="321"/>
      <c r="O18" s="321"/>
      <c r="P18" s="322"/>
      <c r="Q18" s="320" t="s">
        <v>188</v>
      </c>
      <c r="R18" s="321"/>
      <c r="S18" s="321"/>
      <c r="T18" s="321"/>
      <c r="U18" s="322"/>
      <c r="V18" s="320" t="s">
        <v>157</v>
      </c>
      <c r="W18" s="321"/>
      <c r="X18" s="321"/>
      <c r="Y18" s="321"/>
      <c r="Z18" s="322"/>
    </row>
    <row r="19" spans="1:28" ht="17.25" customHeight="1" thickBot="1">
      <c r="B19" s="323"/>
      <c r="C19" s="324"/>
      <c r="D19" s="324"/>
      <c r="E19" s="324"/>
      <c r="F19" s="325"/>
      <c r="G19" s="323"/>
      <c r="H19" s="324"/>
      <c r="I19" s="324"/>
      <c r="J19" s="324"/>
      <c r="K19" s="325"/>
      <c r="L19" s="323"/>
      <c r="M19" s="324"/>
      <c r="N19" s="324"/>
      <c r="O19" s="324"/>
      <c r="P19" s="325"/>
      <c r="Q19" s="323"/>
      <c r="R19" s="324"/>
      <c r="S19" s="324"/>
      <c r="T19" s="324"/>
      <c r="U19" s="325"/>
      <c r="V19" s="323"/>
      <c r="W19" s="324"/>
      <c r="X19" s="324"/>
      <c r="Y19" s="324"/>
      <c r="Z19" s="325"/>
    </row>
    <row r="20" spans="1:28">
      <c r="B20" s="253" t="s">
        <v>9</v>
      </c>
      <c r="C20" s="254" t="s">
        <v>10</v>
      </c>
      <c r="D20" s="255" t="s">
        <v>11</v>
      </c>
      <c r="E20" s="256" t="s">
        <v>12</v>
      </c>
      <c r="F20" s="257" t="s">
        <v>13</v>
      </c>
      <c r="G20" s="253" t="s">
        <v>9</v>
      </c>
      <c r="H20" s="254" t="s">
        <v>10</v>
      </c>
      <c r="I20" s="255" t="s">
        <v>11</v>
      </c>
      <c r="J20" s="256" t="s">
        <v>12</v>
      </c>
      <c r="K20" s="257" t="s">
        <v>13</v>
      </c>
      <c r="L20" s="253" t="s">
        <v>9</v>
      </c>
      <c r="M20" s="254" t="s">
        <v>10</v>
      </c>
      <c r="N20" s="255" t="s">
        <v>11</v>
      </c>
      <c r="O20" s="256" t="s">
        <v>12</v>
      </c>
      <c r="P20" s="263" t="s">
        <v>13</v>
      </c>
      <c r="Q20" s="253" t="s">
        <v>9</v>
      </c>
      <c r="R20" s="254" t="s">
        <v>10</v>
      </c>
      <c r="S20" s="255" t="s">
        <v>11</v>
      </c>
      <c r="T20" s="256" t="s">
        <v>12</v>
      </c>
      <c r="U20" s="257" t="s">
        <v>13</v>
      </c>
      <c r="V20" s="253" t="s">
        <v>9</v>
      </c>
      <c r="W20" s="254" t="s">
        <v>10</v>
      </c>
      <c r="X20" s="255" t="s">
        <v>11</v>
      </c>
      <c r="Y20" s="256" t="s">
        <v>12</v>
      </c>
      <c r="Z20" s="257" t="s">
        <v>13</v>
      </c>
    </row>
    <row r="21" spans="1:28" ht="19.5" customHeight="1">
      <c r="A21" s="7"/>
      <c r="B21" s="165"/>
      <c r="C21" s="164"/>
      <c r="D21" s="164"/>
      <c r="E21" s="241"/>
      <c r="F21" s="258">
        <f t="shared" ref="F21" si="9">E21*C21</f>
        <v>0</v>
      </c>
      <c r="G21" s="165" t="s">
        <v>162</v>
      </c>
      <c r="H21" s="164">
        <v>0.1</v>
      </c>
      <c r="I21" s="164" t="s">
        <v>53</v>
      </c>
      <c r="J21" s="261">
        <v>120</v>
      </c>
      <c r="K21" s="258">
        <f t="shared" ref="K21:K22" si="10">J21*H21</f>
        <v>12</v>
      </c>
      <c r="L21" s="165" t="s">
        <v>159</v>
      </c>
      <c r="M21" s="164">
        <v>5</v>
      </c>
      <c r="N21" s="164" t="s">
        <v>16</v>
      </c>
      <c r="O21" s="241">
        <v>8</v>
      </c>
      <c r="P21" s="258">
        <f t="shared" ref="P21" si="11">O21*M21</f>
        <v>40</v>
      </c>
      <c r="Q21" s="165" t="s">
        <v>189</v>
      </c>
      <c r="R21" s="164">
        <v>5</v>
      </c>
      <c r="S21" s="164" t="s">
        <v>16</v>
      </c>
      <c r="T21" s="261">
        <v>15</v>
      </c>
      <c r="U21" s="258">
        <f t="shared" ref="U21" si="12">T21*R21</f>
        <v>75</v>
      </c>
      <c r="V21" s="165" t="s">
        <v>141</v>
      </c>
      <c r="W21" s="164">
        <v>5</v>
      </c>
      <c r="X21" s="164" t="s">
        <v>16</v>
      </c>
      <c r="Y21" s="261">
        <v>9</v>
      </c>
      <c r="Z21" s="258">
        <f t="shared" ref="Z21:Z22" si="13">Y21*W21</f>
        <v>45</v>
      </c>
    </row>
    <row r="22" spans="1:28" ht="18" customHeight="1">
      <c r="A22" s="7"/>
      <c r="B22" s="259"/>
      <c r="C22" s="260"/>
      <c r="D22" s="164"/>
      <c r="E22" s="241"/>
      <c r="F22" s="258">
        <f>E22*C22</f>
        <v>0</v>
      </c>
      <c r="G22" s="262" t="s">
        <v>163</v>
      </c>
      <c r="H22" s="164">
        <v>0.1</v>
      </c>
      <c r="I22" s="164" t="s">
        <v>53</v>
      </c>
      <c r="J22" s="241">
        <v>120</v>
      </c>
      <c r="K22" s="258">
        <f t="shared" si="10"/>
        <v>12</v>
      </c>
      <c r="L22" s="262"/>
      <c r="M22" s="164"/>
      <c r="N22" s="164"/>
      <c r="O22" s="241"/>
      <c r="P22" s="258">
        <f t="shared" ref="P22:P24" si="14">O22*M22</f>
        <v>0</v>
      </c>
      <c r="Q22" s="262"/>
      <c r="R22" s="164"/>
      <c r="S22" s="164"/>
      <c r="T22" s="241"/>
      <c r="U22" s="258">
        <f t="shared" ref="U22:U24" si="15">T22*R22</f>
        <v>0</v>
      </c>
      <c r="V22" s="262"/>
      <c r="W22" s="166"/>
      <c r="X22" s="164"/>
      <c r="Y22" s="241">
        <v>45</v>
      </c>
      <c r="Z22" s="258">
        <f t="shared" si="13"/>
        <v>0</v>
      </c>
    </row>
    <row r="23" spans="1:28" ht="20.25" customHeight="1">
      <c r="A23" s="7" t="s">
        <v>38</v>
      </c>
      <c r="B23" s="165"/>
      <c r="C23" s="166"/>
      <c r="D23" s="164"/>
      <c r="E23" s="309"/>
      <c r="F23" s="310"/>
      <c r="G23" s="262"/>
      <c r="H23" s="166"/>
      <c r="I23" s="164"/>
      <c r="J23" s="268"/>
      <c r="K23" s="258"/>
      <c r="L23" s="264"/>
      <c r="M23" s="265"/>
      <c r="N23" s="164"/>
      <c r="O23" s="267"/>
      <c r="P23" s="258">
        <f t="shared" si="14"/>
        <v>0</v>
      </c>
      <c r="Q23" s="17"/>
      <c r="R23" s="27"/>
      <c r="S23" s="19"/>
      <c r="T23" s="15"/>
      <c r="U23" s="16">
        <f t="shared" si="15"/>
        <v>0</v>
      </c>
      <c r="V23" s="262"/>
      <c r="W23" s="166"/>
      <c r="X23" s="164"/>
      <c r="Y23" s="241"/>
      <c r="Z23" s="258">
        <f t="shared" ref="Z23:Z25" si="16">Y23*W23</f>
        <v>0</v>
      </c>
    </row>
    <row r="24" spans="1:28" ht="18.75" customHeight="1">
      <c r="A24" s="7" t="s">
        <v>22</v>
      </c>
      <c r="B24" s="259"/>
      <c r="C24" s="166"/>
      <c r="D24" s="164"/>
      <c r="E24" s="241"/>
      <c r="F24" s="258"/>
      <c r="G24" s="41"/>
      <c r="H24" s="42"/>
      <c r="I24" s="43"/>
      <c r="J24" s="44"/>
      <c r="K24" s="16"/>
      <c r="L24" s="41"/>
      <c r="M24" s="42"/>
      <c r="N24" s="19"/>
      <c r="O24" s="44"/>
      <c r="P24" s="16">
        <f t="shared" si="14"/>
        <v>0</v>
      </c>
      <c r="Q24" s="17"/>
      <c r="R24" s="27"/>
      <c r="S24" s="19"/>
      <c r="T24" s="15"/>
      <c r="U24" s="16">
        <f t="shared" si="15"/>
        <v>0</v>
      </c>
      <c r="V24" s="24"/>
      <c r="W24" s="27"/>
      <c r="X24" s="19"/>
      <c r="Y24" s="15"/>
      <c r="Z24" s="16">
        <f t="shared" si="16"/>
        <v>0</v>
      </c>
    </row>
    <row r="25" spans="1:28" ht="17.25">
      <c r="A25" s="7"/>
      <c r="B25" s="158"/>
      <c r="C25" s="159"/>
      <c r="D25" s="160"/>
      <c r="E25" s="15"/>
      <c r="F25" s="16"/>
      <c r="G25" s="142"/>
      <c r="H25" s="143"/>
      <c r="I25" s="144"/>
      <c r="J25" s="130"/>
      <c r="K25" s="229"/>
      <c r="L25" s="41"/>
      <c r="M25" s="42"/>
      <c r="N25" s="43"/>
      <c r="O25" s="44"/>
      <c r="P25" s="16">
        <f t="shared" ref="P25" si="17">O25*M25</f>
        <v>0</v>
      </c>
      <c r="Q25" s="17"/>
      <c r="R25" s="15"/>
      <c r="S25" s="19"/>
      <c r="T25" s="15"/>
      <c r="U25" s="16">
        <f>T25*R25</f>
        <v>0</v>
      </c>
      <c r="V25" s="24"/>
      <c r="W25" s="27"/>
      <c r="X25" s="19"/>
      <c r="Y25" s="130"/>
      <c r="Z25" s="16">
        <f t="shared" si="16"/>
        <v>0</v>
      </c>
    </row>
    <row r="26" spans="1:28" ht="17.25">
      <c r="A26" s="7" t="s">
        <v>25</v>
      </c>
      <c r="B26" s="212"/>
      <c r="C26" s="27"/>
      <c r="D26" s="19"/>
      <c r="E26" s="15"/>
      <c r="F26" s="16"/>
      <c r="G26" s="213"/>
      <c r="H26" s="214"/>
      <c r="I26" s="215"/>
      <c r="J26" s="15"/>
      <c r="K26" s="16"/>
      <c r="L26" s="41"/>
      <c r="M26" s="42"/>
      <c r="N26" s="43"/>
      <c r="O26" s="44"/>
      <c r="P26" s="16"/>
      <c r="Q26" s="17"/>
      <c r="R26" s="15"/>
      <c r="S26" s="19"/>
      <c r="T26" s="15"/>
      <c r="U26" s="16"/>
      <c r="V26" s="24"/>
      <c r="W26" s="27"/>
      <c r="X26" s="19"/>
      <c r="Y26" s="130"/>
      <c r="Z26" s="16"/>
    </row>
    <row r="27" spans="1:28" ht="17.25">
      <c r="A27" s="7"/>
      <c r="B27" s="41"/>
      <c r="C27" s="42"/>
      <c r="D27" s="43"/>
      <c r="E27" s="44"/>
      <c r="F27" s="45"/>
      <c r="G27" s="24"/>
      <c r="H27" s="27"/>
      <c r="I27" s="19"/>
      <c r="J27" s="19"/>
      <c r="K27" s="16"/>
      <c r="L27" s="41"/>
      <c r="M27" s="42"/>
      <c r="N27" s="43"/>
      <c r="O27" s="44"/>
      <c r="P27" s="16"/>
      <c r="Q27" s="46"/>
      <c r="R27" s="44"/>
      <c r="S27" s="43"/>
      <c r="T27" s="44"/>
      <c r="U27" s="16"/>
      <c r="V27" s="41"/>
      <c r="W27" s="42"/>
      <c r="X27" s="43"/>
      <c r="Y27" s="44"/>
      <c r="Z27" s="45"/>
    </row>
    <row r="28" spans="1:28" ht="17.25">
      <c r="A28" s="7"/>
      <c r="B28" s="126"/>
      <c r="C28" s="127"/>
      <c r="D28" s="128"/>
      <c r="E28" s="115"/>
      <c r="F28" s="116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12"/>
      <c r="R28" s="107"/>
      <c r="S28" s="111"/>
      <c r="T28" s="107"/>
      <c r="U28" s="92"/>
      <c r="V28" s="113"/>
      <c r="W28" s="91"/>
      <c r="X28" s="114"/>
      <c r="Y28" s="115"/>
      <c r="Z28" s="240"/>
    </row>
    <row r="29" spans="1:28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33" t="s">
        <v>29</v>
      </c>
      <c r="Z29" s="34"/>
    </row>
    <row r="30" spans="1:28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33">
        <v>0</v>
      </c>
      <c r="Z30" s="34"/>
    </row>
    <row r="31" spans="1:28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53" t="s">
        <v>32</v>
      </c>
      <c r="R31" s="54" t="s">
        <v>33</v>
      </c>
      <c r="S31" s="54" t="s">
        <v>34</v>
      </c>
      <c r="T31" s="54"/>
      <c r="U31" s="34"/>
      <c r="V31" s="53" t="s">
        <v>32</v>
      </c>
      <c r="W31" s="54" t="s">
        <v>33</v>
      </c>
      <c r="X31" s="54" t="s">
        <v>34</v>
      </c>
      <c r="Y31" s="54"/>
      <c r="Z31" s="34"/>
    </row>
    <row r="32" spans="1:28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55" t="s">
        <v>35</v>
      </c>
      <c r="R32" s="56">
        <v>0</v>
      </c>
      <c r="S32" s="57">
        <f>Q30*70+R30*75+S30*25+Q32*60+R32*45+T30*150</f>
        <v>161</v>
      </c>
      <c r="T32" s="56"/>
      <c r="U32" s="39"/>
      <c r="V32" s="55" t="s">
        <v>41</v>
      </c>
      <c r="W32" s="56">
        <v>0</v>
      </c>
      <c r="X32" s="57">
        <f>V30*70+W30*75+X30*25+V32*60+W32*45+Y30*150</f>
        <v>60</v>
      </c>
      <c r="Y32" s="56"/>
      <c r="Z32" s="39"/>
    </row>
    <row r="33" spans="1:27">
      <c r="A33" s="59"/>
      <c r="B33" s="1" t="s">
        <v>136</v>
      </c>
      <c r="F33" s="59">
        <f>SUM(F8:F32)</f>
        <v>0</v>
      </c>
      <c r="G33" s="223"/>
      <c r="K33" s="59">
        <f>SUM(K8:K32)</f>
        <v>48</v>
      </c>
      <c r="L33" s="223"/>
      <c r="P33" s="59">
        <f>SUM(P8:P32)</f>
        <v>92</v>
      </c>
      <c r="Q33" s="223"/>
      <c r="U33" s="59">
        <f>SUM(U8:U32)</f>
        <v>105</v>
      </c>
      <c r="V33" s="223"/>
      <c r="Z33" s="59">
        <f>SUM(Z8:Z32)</f>
        <v>90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0</v>
      </c>
      <c r="K36" s="1">
        <f>SUM(K8:K32)</f>
        <v>48</v>
      </c>
      <c r="P36" s="1">
        <f>SUM(P8:P32)</f>
        <v>92</v>
      </c>
      <c r="U36" s="1">
        <f>SUM(U8:U27)</f>
        <v>105</v>
      </c>
      <c r="Z36" s="1">
        <f>SUM(Z8:Z27)</f>
        <v>90</v>
      </c>
      <c r="AA36" s="183">
        <f>(P36+U36+Z36+K36+F36)/5/12</f>
        <v>5.583333333333333</v>
      </c>
    </row>
  </sheetData>
  <mergeCells count="29">
    <mergeCell ref="AA12:AB12"/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</mergeCells>
  <phoneticPr fontId="3" type="noConversion"/>
  <printOptions horizontalCentered="1"/>
  <pageMargins left="0" right="0" top="0" bottom="0" header="0.31496062992125984" footer="0.31496062992125984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F7CC7-C861-46F1-8FB6-E8BD8E413155}">
  <sheetPr>
    <tabColor rgb="FF7030A0"/>
  </sheetPr>
  <dimension ref="A1:AC36"/>
  <sheetViews>
    <sheetView view="pageBreakPreview" zoomScale="78" zoomScaleNormal="59" zoomScaleSheetLayoutView="78" workbookViewId="0">
      <selection sqref="A1:Z1"/>
    </sheetView>
  </sheetViews>
  <sheetFormatPr defaultColWidth="9" defaultRowHeight="16.5"/>
  <cols>
    <col min="1" max="1" width="3.5" style="1" customWidth="1"/>
    <col min="2" max="2" width="16.25" style="1" customWidth="1"/>
    <col min="3" max="3" width="5.7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9" width="5.625" style="1" customWidth="1"/>
    <col min="10" max="10" width="3.6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1.875" style="1" customWidth="1"/>
    <col min="18" max="18" width="6.125" style="1" customWidth="1"/>
    <col min="19" max="19" width="5" style="1" customWidth="1"/>
    <col min="20" max="20" width="3.375" style="1" customWidth="1"/>
    <col min="21" max="21" width="5.25" style="1" customWidth="1"/>
    <col min="22" max="22" width="14.8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8" width="12.5" style="1" customWidth="1"/>
    <col min="29" max="29" width="9" style="1"/>
  </cols>
  <sheetData>
    <row r="1" spans="1:27" ht="44.25" customHeight="1">
      <c r="A1" s="339" t="s">
        <v>190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7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7" ht="28.5" thickBot="1">
      <c r="B3" s="340"/>
      <c r="C3" s="34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179</v>
      </c>
      <c r="W3" s="341"/>
      <c r="X3" s="341"/>
      <c r="Y3" s="341"/>
      <c r="Z3" s="341"/>
    </row>
    <row r="4" spans="1:27" ht="24" customHeight="1" thickBot="1">
      <c r="B4" s="342">
        <v>45705</v>
      </c>
      <c r="C4" s="343"/>
      <c r="D4" s="343"/>
      <c r="E4" s="344" t="s">
        <v>4</v>
      </c>
      <c r="F4" s="345"/>
      <c r="G4" s="342">
        <f>B4+1</f>
        <v>45706</v>
      </c>
      <c r="H4" s="343"/>
      <c r="I4" s="343"/>
      <c r="J4" s="344" t="s">
        <v>5</v>
      </c>
      <c r="K4" s="345"/>
      <c r="L4" s="342">
        <f>G4+1</f>
        <v>45707</v>
      </c>
      <c r="M4" s="343"/>
      <c r="N4" s="343"/>
      <c r="O4" s="344" t="s">
        <v>6</v>
      </c>
      <c r="P4" s="345"/>
      <c r="Q4" s="342">
        <f>L4+1</f>
        <v>45708</v>
      </c>
      <c r="R4" s="343"/>
      <c r="S4" s="343"/>
      <c r="T4" s="344" t="s">
        <v>7</v>
      </c>
      <c r="U4" s="345"/>
      <c r="V4" s="342">
        <f>Q4+1</f>
        <v>45709</v>
      </c>
      <c r="W4" s="343"/>
      <c r="X4" s="343"/>
      <c r="Y4" s="344" t="s">
        <v>8</v>
      </c>
      <c r="Z4" s="345"/>
    </row>
    <row r="5" spans="1:27" ht="17.25" customHeight="1">
      <c r="B5" s="363" t="s">
        <v>131</v>
      </c>
      <c r="C5" s="364"/>
      <c r="D5" s="364"/>
      <c r="E5" s="364"/>
      <c r="F5" s="365"/>
      <c r="G5" s="332" t="s">
        <v>135</v>
      </c>
      <c r="H5" s="333"/>
      <c r="I5" s="333"/>
      <c r="J5" s="333"/>
      <c r="K5" s="334"/>
      <c r="L5" s="363" t="s">
        <v>131</v>
      </c>
      <c r="M5" s="364"/>
      <c r="N5" s="364"/>
      <c r="O5" s="364"/>
      <c r="P5" s="365"/>
      <c r="Q5" s="326" t="s">
        <v>133</v>
      </c>
      <c r="R5" s="327"/>
      <c r="S5" s="327"/>
      <c r="T5" s="327"/>
      <c r="U5" s="328"/>
      <c r="V5" s="363" t="s">
        <v>139</v>
      </c>
      <c r="W5" s="364"/>
      <c r="X5" s="364"/>
      <c r="Y5" s="364"/>
      <c r="Z5" s="365"/>
    </row>
    <row r="6" spans="1:27" ht="17.25" customHeight="1" thickBot="1">
      <c r="B6" s="366"/>
      <c r="C6" s="367"/>
      <c r="D6" s="367"/>
      <c r="E6" s="367"/>
      <c r="F6" s="368"/>
      <c r="G6" s="335"/>
      <c r="H6" s="336"/>
      <c r="I6" s="336"/>
      <c r="J6" s="336"/>
      <c r="K6" s="337"/>
      <c r="L6" s="366"/>
      <c r="M6" s="367"/>
      <c r="N6" s="367"/>
      <c r="O6" s="367"/>
      <c r="P6" s="368"/>
      <c r="Q6" s="329"/>
      <c r="R6" s="330"/>
      <c r="S6" s="330"/>
      <c r="T6" s="330"/>
      <c r="U6" s="331"/>
      <c r="V6" s="366"/>
      <c r="W6" s="367"/>
      <c r="X6" s="367"/>
      <c r="Y6" s="367"/>
      <c r="Z6" s="368"/>
    </row>
    <row r="7" spans="1:27">
      <c r="A7" s="7"/>
      <c r="B7" s="200" t="s">
        <v>9</v>
      </c>
      <c r="C7" s="201" t="s">
        <v>10</v>
      </c>
      <c r="D7" s="202" t="s">
        <v>11</v>
      </c>
      <c r="E7" s="203" t="s">
        <v>12</v>
      </c>
      <c r="F7" s="204" t="s">
        <v>13</v>
      </c>
      <c r="G7" s="8" t="s">
        <v>43</v>
      </c>
      <c r="H7" s="9" t="s">
        <v>44</v>
      </c>
      <c r="I7" s="10" t="s">
        <v>45</v>
      </c>
      <c r="J7" s="11" t="s">
        <v>46</v>
      </c>
      <c r="K7" s="12" t="s">
        <v>47</v>
      </c>
      <c r="L7" s="200" t="s">
        <v>9</v>
      </c>
      <c r="M7" s="201" t="s">
        <v>10</v>
      </c>
      <c r="N7" s="202" t="s">
        <v>11</v>
      </c>
      <c r="O7" s="203" t="s">
        <v>12</v>
      </c>
      <c r="P7" s="204" t="s">
        <v>13</v>
      </c>
      <c r="Q7" s="8" t="s">
        <v>9</v>
      </c>
      <c r="R7" s="9" t="s">
        <v>10</v>
      </c>
      <c r="S7" s="10" t="s">
        <v>11</v>
      </c>
      <c r="T7" s="11" t="s">
        <v>12</v>
      </c>
      <c r="U7" s="12" t="s">
        <v>13</v>
      </c>
      <c r="V7" s="200" t="s">
        <v>9</v>
      </c>
      <c r="W7" s="201" t="s">
        <v>10</v>
      </c>
      <c r="X7" s="202" t="s">
        <v>11</v>
      </c>
      <c r="Y7" s="203" t="s">
        <v>12</v>
      </c>
      <c r="Z7" s="204" t="s">
        <v>13</v>
      </c>
    </row>
    <row r="8" spans="1:27" ht="20.25" customHeight="1">
      <c r="A8" s="7" t="s">
        <v>14</v>
      </c>
      <c r="B8" s="24" t="s">
        <v>132</v>
      </c>
      <c r="C8" s="272">
        <v>3</v>
      </c>
      <c r="D8" s="205" t="s">
        <v>49</v>
      </c>
      <c r="E8" s="206">
        <v>15</v>
      </c>
      <c r="F8" s="207">
        <f t="shared" ref="F8:F10" si="0">E8*C8</f>
        <v>45</v>
      </c>
      <c r="G8" s="24" t="s">
        <v>135</v>
      </c>
      <c r="H8" s="272">
        <v>3</v>
      </c>
      <c r="I8" s="19" t="s">
        <v>16</v>
      </c>
      <c r="J8" s="15">
        <v>8</v>
      </c>
      <c r="K8" s="16">
        <f t="shared" ref="K8:K12" si="1">J8*H8</f>
        <v>24</v>
      </c>
      <c r="L8" s="24" t="s">
        <v>132</v>
      </c>
      <c r="M8" s="272">
        <v>3</v>
      </c>
      <c r="N8" s="205" t="s">
        <v>49</v>
      </c>
      <c r="O8" s="206">
        <v>15</v>
      </c>
      <c r="P8" s="207">
        <f t="shared" ref="P8:P10" si="2">O8*M8</f>
        <v>45</v>
      </c>
      <c r="Q8" s="17" t="s">
        <v>133</v>
      </c>
      <c r="R8" s="164">
        <v>20</v>
      </c>
      <c r="S8" s="19" t="s">
        <v>49</v>
      </c>
      <c r="T8" s="15"/>
      <c r="U8" s="16">
        <v>52</v>
      </c>
      <c r="V8" s="24" t="s">
        <v>139</v>
      </c>
      <c r="W8" s="272">
        <v>3</v>
      </c>
      <c r="X8" s="205" t="s">
        <v>49</v>
      </c>
      <c r="Y8" s="206">
        <v>10</v>
      </c>
      <c r="Z8" s="207">
        <f t="shared" ref="Z8:Z12" si="3">Y8*W8</f>
        <v>30</v>
      </c>
      <c r="AA8" s="1">
        <f>SUM(F33:Z33)</f>
        <v>490</v>
      </c>
    </row>
    <row r="9" spans="1:27" ht="18.75" customHeight="1">
      <c r="A9" s="7"/>
      <c r="B9" s="24"/>
      <c r="C9" s="27"/>
      <c r="D9" s="19"/>
      <c r="E9" s="19"/>
      <c r="F9" s="16">
        <f t="shared" si="0"/>
        <v>0</v>
      </c>
      <c r="G9" s="24"/>
      <c r="H9" s="27"/>
      <c r="I9" s="19"/>
      <c r="J9" s="19"/>
      <c r="K9" s="16">
        <f t="shared" si="1"/>
        <v>0</v>
      </c>
      <c r="L9" s="24"/>
      <c r="M9" s="27"/>
      <c r="N9" s="19"/>
      <c r="O9" s="19"/>
      <c r="P9" s="16">
        <f t="shared" si="2"/>
        <v>0</v>
      </c>
      <c r="Q9" s="20"/>
      <c r="R9" s="21"/>
      <c r="S9" s="22"/>
      <c r="T9" s="15"/>
      <c r="U9" s="16">
        <f>T9*R9</f>
        <v>0</v>
      </c>
      <c r="V9" s="17"/>
      <c r="W9" s="19"/>
      <c r="X9" s="19"/>
      <c r="Y9" s="15"/>
      <c r="Z9" s="16">
        <f t="shared" si="3"/>
        <v>0</v>
      </c>
      <c r="AA9" s="224">
        <f>AA8/5</f>
        <v>98</v>
      </c>
    </row>
    <row r="10" spans="1:27" ht="20.25" customHeight="1">
      <c r="A10" s="7" t="s">
        <v>22</v>
      </c>
      <c r="B10" s="24"/>
      <c r="C10" s="27"/>
      <c r="D10" s="19"/>
      <c r="E10" s="19"/>
      <c r="F10" s="16">
        <f t="shared" si="0"/>
        <v>0</v>
      </c>
      <c r="G10" s="24"/>
      <c r="H10" s="27"/>
      <c r="I10" s="19"/>
      <c r="J10" s="19"/>
      <c r="K10" s="16">
        <f t="shared" si="1"/>
        <v>0</v>
      </c>
      <c r="L10" s="24"/>
      <c r="M10" s="27"/>
      <c r="N10" s="19"/>
      <c r="O10" s="19"/>
      <c r="P10" s="16">
        <f t="shared" si="2"/>
        <v>0</v>
      </c>
      <c r="Q10" s="17"/>
      <c r="R10" s="27"/>
      <c r="S10" s="19"/>
      <c r="T10" s="22"/>
      <c r="U10" s="16">
        <f>T10*R10</f>
        <v>0</v>
      </c>
      <c r="V10" s="17"/>
      <c r="W10" s="19"/>
      <c r="X10" s="19"/>
      <c r="Y10" s="22"/>
      <c r="Z10" s="16">
        <f t="shared" si="3"/>
        <v>0</v>
      </c>
      <c r="AA10" s="1" t="s">
        <v>137</v>
      </c>
    </row>
    <row r="11" spans="1:27" ht="20.25" customHeight="1">
      <c r="A11" s="7"/>
      <c r="B11" s="211"/>
      <c r="C11" s="15"/>
      <c r="D11" s="19"/>
      <c r="E11" s="15"/>
      <c r="F11" s="16"/>
      <c r="G11" s="216"/>
      <c r="H11" s="217"/>
      <c r="I11" s="19"/>
      <c r="J11" s="28"/>
      <c r="K11" s="16">
        <f t="shared" si="1"/>
        <v>0</v>
      </c>
      <c r="L11" s="211"/>
      <c r="M11" s="15"/>
      <c r="N11" s="19"/>
      <c r="O11" s="15"/>
      <c r="P11" s="16"/>
      <c r="Q11" s="17"/>
      <c r="R11" s="15"/>
      <c r="S11" s="19"/>
      <c r="T11" s="15"/>
      <c r="U11" s="16">
        <f t="shared" ref="U11" si="4">T11*R11</f>
        <v>0</v>
      </c>
      <c r="V11" s="17"/>
      <c r="W11" s="19"/>
      <c r="X11" s="19"/>
      <c r="Y11" s="15"/>
      <c r="Z11" s="16">
        <f t="shared" si="3"/>
        <v>0</v>
      </c>
    </row>
    <row r="12" spans="1:27" ht="17.25">
      <c r="A12" s="7"/>
      <c r="B12" s="17"/>
      <c r="C12" s="15"/>
      <c r="D12" s="19"/>
      <c r="E12" s="15"/>
      <c r="F12" s="16"/>
      <c r="G12" s="24"/>
      <c r="H12" s="27"/>
      <c r="I12" s="19"/>
      <c r="J12" s="28"/>
      <c r="K12" s="16">
        <f t="shared" si="1"/>
        <v>0</v>
      </c>
      <c r="L12" s="31"/>
      <c r="M12" s="15"/>
      <c r="N12" s="19"/>
      <c r="O12" s="15"/>
      <c r="P12" s="16">
        <f t="shared" ref="P12" si="5">O12*M12</f>
        <v>0</v>
      </c>
      <c r="Q12" s="20"/>
      <c r="R12" s="27"/>
      <c r="S12" s="19"/>
      <c r="T12" s="15"/>
      <c r="U12" s="16">
        <f t="shared" ref="U12" si="6">T12*R12</f>
        <v>0</v>
      </c>
      <c r="V12" s="17"/>
      <c r="W12" s="19"/>
      <c r="X12" s="19"/>
      <c r="Y12" s="15"/>
      <c r="Z12" s="16">
        <f t="shared" si="3"/>
        <v>0</v>
      </c>
    </row>
    <row r="13" spans="1:27" ht="17.25">
      <c r="A13" s="7"/>
      <c r="B13" s="311"/>
      <c r="C13" s="312"/>
      <c r="D13" s="312"/>
      <c r="E13" s="312"/>
      <c r="F13" s="313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</row>
    <row r="14" spans="1:27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</row>
    <row r="15" spans="1:27">
      <c r="A15" s="7"/>
      <c r="B15" s="35" t="s">
        <v>30</v>
      </c>
      <c r="C15" s="33">
        <v>0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</row>
    <row r="16" spans="1:27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</row>
    <row r="17" spans="1:26" ht="17.25" thickBot="1">
      <c r="B17" s="36" t="s">
        <v>35</v>
      </c>
      <c r="C17" s="37">
        <v>0</v>
      </c>
      <c r="D17" s="38">
        <f>B15*70+C15*75+D15*25+B17*60+C17*45+E15*150</f>
        <v>140</v>
      </c>
      <c r="E17" s="37"/>
      <c r="F17" s="39"/>
      <c r="G17" s="36" t="s">
        <v>35</v>
      </c>
      <c r="H17" s="37">
        <v>0.5</v>
      </c>
      <c r="I17" s="38">
        <f>G15*70+H15*75+I15*25+G17*60+H17*45+J15*150</f>
        <v>207.5</v>
      </c>
      <c r="J17" s="37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</row>
    <row r="18" spans="1:26" ht="17.25" customHeight="1">
      <c r="B18" s="320" t="s">
        <v>158</v>
      </c>
      <c r="C18" s="321"/>
      <c r="D18" s="321"/>
      <c r="E18" s="321"/>
      <c r="F18" s="322"/>
      <c r="G18" s="320" t="s">
        <v>165</v>
      </c>
      <c r="H18" s="321"/>
      <c r="I18" s="321"/>
      <c r="J18" s="321"/>
      <c r="K18" s="322"/>
      <c r="L18" s="320" t="s">
        <v>157</v>
      </c>
      <c r="M18" s="321"/>
      <c r="N18" s="321"/>
      <c r="O18" s="321"/>
      <c r="P18" s="322"/>
      <c r="Q18" s="320" t="s">
        <v>161</v>
      </c>
      <c r="R18" s="321"/>
      <c r="S18" s="321"/>
      <c r="T18" s="321"/>
      <c r="U18" s="322"/>
      <c r="V18" s="320" t="s">
        <v>188</v>
      </c>
      <c r="W18" s="321"/>
      <c r="X18" s="321"/>
      <c r="Y18" s="321"/>
      <c r="Z18" s="322"/>
    </row>
    <row r="19" spans="1:26" ht="17.25" customHeight="1" thickBot="1">
      <c r="B19" s="323"/>
      <c r="C19" s="324"/>
      <c r="D19" s="324"/>
      <c r="E19" s="324"/>
      <c r="F19" s="325"/>
      <c r="G19" s="323"/>
      <c r="H19" s="324"/>
      <c r="I19" s="324"/>
      <c r="J19" s="324"/>
      <c r="K19" s="325"/>
      <c r="L19" s="323"/>
      <c r="M19" s="324"/>
      <c r="N19" s="324"/>
      <c r="O19" s="324"/>
      <c r="P19" s="325"/>
      <c r="Q19" s="323"/>
      <c r="R19" s="324"/>
      <c r="S19" s="324"/>
      <c r="T19" s="324"/>
      <c r="U19" s="325"/>
      <c r="V19" s="323"/>
      <c r="W19" s="324"/>
      <c r="X19" s="324"/>
      <c r="Y19" s="324"/>
      <c r="Z19" s="325"/>
    </row>
    <row r="20" spans="1:26">
      <c r="B20" s="253" t="s">
        <v>9</v>
      </c>
      <c r="C20" s="254" t="s">
        <v>10</v>
      </c>
      <c r="D20" s="255" t="s">
        <v>11</v>
      </c>
      <c r="E20" s="256" t="s">
        <v>12</v>
      </c>
      <c r="F20" s="257" t="s">
        <v>13</v>
      </c>
      <c r="G20" s="253" t="s">
        <v>9</v>
      </c>
      <c r="H20" s="254" t="s">
        <v>10</v>
      </c>
      <c r="I20" s="255" t="s">
        <v>11</v>
      </c>
      <c r="J20" s="256" t="s">
        <v>12</v>
      </c>
      <c r="K20" s="263" t="s">
        <v>13</v>
      </c>
      <c r="L20" s="253" t="s">
        <v>9</v>
      </c>
      <c r="M20" s="254" t="s">
        <v>10</v>
      </c>
      <c r="N20" s="255" t="s">
        <v>11</v>
      </c>
      <c r="O20" s="256" t="s">
        <v>12</v>
      </c>
      <c r="P20" s="257" t="s">
        <v>13</v>
      </c>
      <c r="Q20" s="253" t="s">
        <v>9</v>
      </c>
      <c r="R20" s="254" t="s">
        <v>10</v>
      </c>
      <c r="S20" s="255" t="s">
        <v>11</v>
      </c>
      <c r="T20" s="256" t="s">
        <v>12</v>
      </c>
      <c r="U20" s="257" t="s">
        <v>13</v>
      </c>
      <c r="V20" s="253" t="s">
        <v>9</v>
      </c>
      <c r="W20" s="254" t="s">
        <v>10</v>
      </c>
      <c r="X20" s="255" t="s">
        <v>11</v>
      </c>
      <c r="Y20" s="256" t="s">
        <v>12</v>
      </c>
      <c r="Z20" s="257" t="s">
        <v>13</v>
      </c>
    </row>
    <row r="21" spans="1:26" ht="19.5" customHeight="1">
      <c r="A21" s="7"/>
      <c r="B21" s="165" t="s">
        <v>159</v>
      </c>
      <c r="C21" s="164">
        <v>5</v>
      </c>
      <c r="D21" s="164" t="s">
        <v>129</v>
      </c>
      <c r="E21" s="241">
        <v>10</v>
      </c>
      <c r="F21" s="258">
        <f t="shared" ref="F21" si="7">E21*C21</f>
        <v>50</v>
      </c>
      <c r="G21" s="165" t="s">
        <v>178</v>
      </c>
      <c r="H21" s="164">
        <v>5</v>
      </c>
      <c r="I21" s="164" t="s">
        <v>16</v>
      </c>
      <c r="J21" s="261">
        <v>11</v>
      </c>
      <c r="K21" s="258">
        <f t="shared" ref="K21:K22" si="8">J21*H21</f>
        <v>55</v>
      </c>
      <c r="L21" s="165" t="s">
        <v>141</v>
      </c>
      <c r="M21" s="164">
        <v>5</v>
      </c>
      <c r="N21" s="164" t="s">
        <v>16</v>
      </c>
      <c r="O21" s="261">
        <v>9</v>
      </c>
      <c r="P21" s="258">
        <f t="shared" ref="P21" si="9">O21*M21</f>
        <v>45</v>
      </c>
      <c r="Q21" s="165" t="s">
        <v>162</v>
      </c>
      <c r="R21" s="164">
        <v>0.1</v>
      </c>
      <c r="S21" s="164" t="s">
        <v>53</v>
      </c>
      <c r="T21" s="261">
        <v>120</v>
      </c>
      <c r="U21" s="258">
        <f t="shared" ref="U21:U22" si="10">T21*R21</f>
        <v>12</v>
      </c>
      <c r="V21" s="165" t="s">
        <v>189</v>
      </c>
      <c r="W21" s="164">
        <v>5</v>
      </c>
      <c r="X21" s="164" t="s">
        <v>16</v>
      </c>
      <c r="Y21" s="261">
        <v>15</v>
      </c>
      <c r="Z21" s="258">
        <f t="shared" ref="Z21:Z22" si="11">Y21*W21</f>
        <v>75</v>
      </c>
    </row>
    <row r="22" spans="1:26" ht="18" customHeight="1">
      <c r="A22" s="7"/>
      <c r="B22" s="259"/>
      <c r="C22" s="260"/>
      <c r="D22" s="164"/>
      <c r="E22" s="241"/>
      <c r="F22" s="258">
        <f>E22*C22</f>
        <v>0</v>
      </c>
      <c r="G22" s="262" t="s">
        <v>166</v>
      </c>
      <c r="H22" s="164">
        <v>1</v>
      </c>
      <c r="I22" s="164" t="s">
        <v>167</v>
      </c>
      <c r="J22" s="241">
        <v>45</v>
      </c>
      <c r="K22" s="258">
        <f t="shared" si="8"/>
        <v>45</v>
      </c>
      <c r="L22" s="41"/>
      <c r="M22" s="42"/>
      <c r="N22" s="43"/>
      <c r="O22" s="44"/>
      <c r="P22" s="16"/>
      <c r="Q22" s="262" t="s">
        <v>163</v>
      </c>
      <c r="R22" s="164">
        <v>0.1</v>
      </c>
      <c r="S22" s="164" t="s">
        <v>53</v>
      </c>
      <c r="T22" s="241">
        <v>120</v>
      </c>
      <c r="U22" s="258">
        <f t="shared" si="10"/>
        <v>12</v>
      </c>
      <c r="V22" s="262"/>
      <c r="W22" s="164"/>
      <c r="X22" s="164"/>
      <c r="Y22" s="241"/>
      <c r="Z22" s="258">
        <f t="shared" si="11"/>
        <v>0</v>
      </c>
    </row>
    <row r="23" spans="1:26" ht="20.25" customHeight="1">
      <c r="A23" s="7" t="s">
        <v>38</v>
      </c>
      <c r="B23" s="17"/>
      <c r="C23" s="27"/>
      <c r="D23" s="19"/>
      <c r="E23" s="233"/>
      <c r="F23" s="75"/>
      <c r="G23" s="41"/>
      <c r="H23" s="19"/>
      <c r="I23" s="43"/>
      <c r="J23" s="44"/>
      <c r="K23" s="16">
        <f>J23*H23</f>
        <v>0</v>
      </c>
      <c r="L23" s="41"/>
      <c r="M23" s="42"/>
      <c r="N23" s="43"/>
      <c r="O23" s="44"/>
      <c r="P23" s="16"/>
      <c r="Q23" s="17"/>
      <c r="R23" s="27"/>
      <c r="S23" s="19"/>
      <c r="T23" s="15"/>
      <c r="U23" s="16">
        <f t="shared" ref="U23:U24" si="12">T23*R23</f>
        <v>0</v>
      </c>
      <c r="V23" s="24"/>
      <c r="W23" s="27"/>
      <c r="X23" s="19"/>
      <c r="Y23" s="15"/>
      <c r="Z23" s="16">
        <f t="shared" ref="Z23:Z25" si="13">Y23*W23</f>
        <v>0</v>
      </c>
    </row>
    <row r="24" spans="1:26" ht="18.75" customHeight="1">
      <c r="A24" s="7" t="s">
        <v>22</v>
      </c>
      <c r="B24" s="20"/>
      <c r="C24" s="27"/>
      <c r="D24" s="19"/>
      <c r="E24" s="15"/>
      <c r="F24" s="16"/>
      <c r="G24" s="41"/>
      <c r="H24" s="19"/>
      <c r="I24" s="43"/>
      <c r="J24" s="44"/>
      <c r="K24" s="16">
        <f t="shared" ref="K24:K25" si="14">J24*H24</f>
        <v>0</v>
      </c>
      <c r="L24" s="41"/>
      <c r="M24" s="42"/>
      <c r="N24" s="43"/>
      <c r="O24" s="44"/>
      <c r="P24" s="16"/>
      <c r="Q24" s="17"/>
      <c r="R24" s="27"/>
      <c r="S24" s="19"/>
      <c r="T24" s="15"/>
      <c r="U24" s="16">
        <f t="shared" si="12"/>
        <v>0</v>
      </c>
      <c r="V24" s="24"/>
      <c r="W24" s="27"/>
      <c r="X24" s="19"/>
      <c r="Y24" s="15"/>
      <c r="Z24" s="16">
        <f t="shared" si="13"/>
        <v>0</v>
      </c>
    </row>
    <row r="25" spans="1:26" ht="17.25">
      <c r="A25" s="7"/>
      <c r="B25" s="230"/>
      <c r="C25" s="231"/>
      <c r="D25" s="232"/>
      <c r="E25" s="15"/>
      <c r="F25" s="16"/>
      <c r="G25" s="41"/>
      <c r="H25" s="19"/>
      <c r="I25" s="43"/>
      <c r="J25" s="15"/>
      <c r="K25" s="16">
        <f t="shared" si="14"/>
        <v>0</v>
      </c>
      <c r="L25" s="41"/>
      <c r="M25" s="42"/>
      <c r="N25" s="43"/>
      <c r="O25" s="44"/>
      <c r="P25" s="16"/>
      <c r="Q25" s="17"/>
      <c r="R25" s="15"/>
      <c r="S25" s="19"/>
      <c r="T25" s="15"/>
      <c r="U25" s="16">
        <f>T25*R25</f>
        <v>0</v>
      </c>
      <c r="V25" s="24"/>
      <c r="W25" s="27"/>
      <c r="X25" s="19"/>
      <c r="Y25" s="130"/>
      <c r="Z25" s="16">
        <f t="shared" si="13"/>
        <v>0</v>
      </c>
    </row>
    <row r="26" spans="1:26" ht="17.25">
      <c r="A26" s="7" t="s">
        <v>25</v>
      </c>
      <c r="B26" s="211"/>
      <c r="C26" s="27"/>
      <c r="D26" s="19"/>
      <c r="E26" s="15"/>
      <c r="F26" s="16"/>
      <c r="G26" s="47"/>
      <c r="H26" s="48"/>
      <c r="I26" s="49"/>
      <c r="J26" s="15"/>
      <c r="K26" s="16"/>
      <c r="L26" s="41"/>
      <c r="M26" s="42"/>
      <c r="N26" s="43"/>
      <c r="O26" s="44"/>
      <c r="P26" s="16"/>
      <c r="Q26" s="17"/>
      <c r="R26" s="15"/>
      <c r="S26" s="19"/>
      <c r="T26" s="15"/>
      <c r="U26" s="16"/>
      <c r="V26" s="24"/>
      <c r="W26" s="27"/>
      <c r="X26" s="19"/>
      <c r="Y26" s="130"/>
      <c r="Z26" s="16"/>
    </row>
    <row r="27" spans="1:26" ht="17.25">
      <c r="A27" s="7"/>
      <c r="B27" s="41"/>
      <c r="C27" s="42"/>
      <c r="D27" s="43"/>
      <c r="E27" s="44"/>
      <c r="F27" s="45"/>
      <c r="G27" s="24"/>
      <c r="H27" s="27"/>
      <c r="I27" s="19"/>
      <c r="J27" s="19"/>
      <c r="K27" s="16"/>
      <c r="L27" s="41"/>
      <c r="M27" s="42"/>
      <c r="N27" s="43"/>
      <c r="O27" s="44"/>
      <c r="P27" s="16"/>
      <c r="Q27" s="46"/>
      <c r="R27" s="44"/>
      <c r="S27" s="43"/>
      <c r="T27" s="44"/>
      <c r="U27" s="16"/>
      <c r="V27" s="41"/>
      <c r="W27" s="42"/>
      <c r="X27" s="43"/>
      <c r="Y27" s="44"/>
      <c r="Z27" s="45"/>
    </row>
    <row r="28" spans="1:26" ht="17.25">
      <c r="A28" s="7"/>
      <c r="B28" s="47"/>
      <c r="C28" s="48"/>
      <c r="D28" s="49"/>
      <c r="E28" s="50"/>
      <c r="F28" s="51"/>
      <c r="G28" s="24"/>
      <c r="H28" s="27"/>
      <c r="I28" s="19"/>
      <c r="J28" s="15"/>
      <c r="K28" s="16"/>
      <c r="L28" s="41"/>
      <c r="M28" s="42"/>
      <c r="N28" s="43"/>
      <c r="O28" s="44"/>
      <c r="P28" s="16"/>
      <c r="Q28" s="46"/>
      <c r="R28" s="44"/>
      <c r="S28" s="43"/>
      <c r="T28" s="44"/>
      <c r="U28" s="16"/>
      <c r="V28" s="47"/>
      <c r="W28" s="48"/>
      <c r="X28" s="49"/>
      <c r="Y28" s="50"/>
      <c r="Z28" s="90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33" t="s">
        <v>29</v>
      </c>
      <c r="Z29" s="34"/>
    </row>
    <row r="30" spans="1:26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33">
        <v>0</v>
      </c>
      <c r="Z30" s="34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53" t="s">
        <v>32</v>
      </c>
      <c r="R31" s="54" t="s">
        <v>33</v>
      </c>
      <c r="S31" s="54" t="s">
        <v>34</v>
      </c>
      <c r="T31" s="54"/>
      <c r="U31" s="34"/>
      <c r="V31" s="53" t="s">
        <v>32</v>
      </c>
      <c r="W31" s="54" t="s">
        <v>33</v>
      </c>
      <c r="X31" s="54" t="s">
        <v>34</v>
      </c>
      <c r="Y31" s="54"/>
      <c r="Z31" s="34"/>
    </row>
    <row r="32" spans="1:26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55" t="s">
        <v>35</v>
      </c>
      <c r="R32" s="56">
        <v>0</v>
      </c>
      <c r="S32" s="57">
        <f>Q30*70+R30*75+S30*25+Q32*60+R32*45+T30*150</f>
        <v>161</v>
      </c>
      <c r="T32" s="56"/>
      <c r="U32" s="39"/>
      <c r="V32" s="55" t="s">
        <v>41</v>
      </c>
      <c r="W32" s="56">
        <v>0</v>
      </c>
      <c r="X32" s="57">
        <f>V30*70+W30*75+X30*25+V32*60+W32*45+Y30*150</f>
        <v>60</v>
      </c>
      <c r="Y32" s="56"/>
      <c r="Z32" s="39"/>
    </row>
    <row r="33" spans="1:27">
      <c r="A33" s="59"/>
      <c r="B33" s="1" t="s">
        <v>136</v>
      </c>
      <c r="F33" s="59">
        <f>SUM(F8:F32)</f>
        <v>95</v>
      </c>
      <c r="G33" s="223"/>
      <c r="K33" s="59">
        <f>SUM(K8:K32)</f>
        <v>124</v>
      </c>
      <c r="L33" s="223"/>
      <c r="P33" s="59">
        <f>SUM(P8:P32)</f>
        <v>90</v>
      </c>
      <c r="Q33" s="223"/>
      <c r="U33" s="59">
        <f>SUM(U8:U32)</f>
        <v>76</v>
      </c>
      <c r="V33" s="223"/>
      <c r="Z33" s="59">
        <f>SUM(Z8:Z32)</f>
        <v>105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95</v>
      </c>
      <c r="K36" s="1">
        <f>SUM(K8:K32)</f>
        <v>124</v>
      </c>
      <c r="P36" s="1">
        <f>SUM(P8:P32)</f>
        <v>90</v>
      </c>
      <c r="U36" s="1">
        <f>SUM(U8:U27)</f>
        <v>76</v>
      </c>
      <c r="Z36" s="1">
        <f>SUM(Z8:Z27)</f>
        <v>105</v>
      </c>
      <c r="AA36" s="183">
        <f>(P36+U36+Z36+K36+F36)/5/12</f>
        <v>8.1666666666666661</v>
      </c>
    </row>
  </sheetData>
  <mergeCells count="28"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  <mergeCell ref="B5:F6"/>
    <mergeCell ref="G5:K6"/>
    <mergeCell ref="L5:P6"/>
    <mergeCell ref="Q5:U6"/>
    <mergeCell ref="V5:Z6"/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</mergeCells>
  <phoneticPr fontId="3" type="noConversion"/>
  <printOptions horizontalCentered="1"/>
  <pageMargins left="0" right="0" top="0" bottom="0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8D5C-E749-48E6-B97C-11A513A9A9AA}">
  <sheetPr>
    <tabColor rgb="FF7030A0"/>
  </sheetPr>
  <dimension ref="A1:AC1048576"/>
  <sheetViews>
    <sheetView tabSelected="1" view="pageBreakPreview" zoomScale="84" zoomScaleNormal="59" zoomScaleSheetLayoutView="84" workbookViewId="0">
      <selection activeCell="AH10" sqref="AH10"/>
    </sheetView>
  </sheetViews>
  <sheetFormatPr defaultColWidth="9" defaultRowHeight="16.5"/>
  <cols>
    <col min="1" max="1" width="3.5" style="1" customWidth="1"/>
    <col min="2" max="2" width="13.875" style="1" customWidth="1"/>
    <col min="3" max="3" width="6.5" style="1" customWidth="1"/>
    <col min="4" max="4" width="5.125" style="1" customWidth="1"/>
    <col min="5" max="5" width="4.375" style="1" customWidth="1"/>
    <col min="6" max="6" width="5.625" style="1" customWidth="1"/>
    <col min="7" max="7" width="14.875" style="1" customWidth="1"/>
    <col min="8" max="9" width="5.625" style="1" customWidth="1"/>
    <col min="10" max="10" width="3.625" style="1" customWidth="1"/>
    <col min="11" max="11" width="5.625" style="1" customWidth="1"/>
    <col min="12" max="12" width="15.875" style="1" customWidth="1"/>
    <col min="13" max="13" width="6.375" style="1" customWidth="1"/>
    <col min="14" max="14" width="5.75" style="1" customWidth="1"/>
    <col min="15" max="15" width="4.75" style="1" customWidth="1"/>
    <col min="16" max="16" width="6" style="1" customWidth="1"/>
    <col min="17" max="17" width="14.125" style="1" customWidth="1"/>
    <col min="18" max="18" width="6.375" style="1" customWidth="1"/>
    <col min="19" max="19" width="5" style="1" customWidth="1"/>
    <col min="20" max="20" width="3.375" style="1" customWidth="1"/>
    <col min="21" max="21" width="5.25" style="1" customWidth="1"/>
    <col min="22" max="22" width="10.375" style="1" customWidth="1"/>
    <col min="23" max="23" width="6.125" style="1" customWidth="1"/>
    <col min="24" max="24" width="5.5" style="1" customWidth="1"/>
    <col min="25" max="25" width="3.625" style="1" customWidth="1"/>
    <col min="26" max="26" width="5.625" style="1" customWidth="1"/>
    <col min="27" max="27" width="9" style="1" customWidth="1"/>
    <col min="28" max="29" width="9" style="1"/>
    <col min="45" max="45" width="8.75" customWidth="1"/>
  </cols>
  <sheetData>
    <row r="1" spans="1:27" ht="44.25" customHeight="1">
      <c r="A1" s="339" t="s">
        <v>190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7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7" ht="28.5" thickBot="1">
      <c r="B3" s="5"/>
      <c r="C3" s="5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41" t="s">
        <v>179</v>
      </c>
      <c r="W3" s="341"/>
      <c r="X3" s="341"/>
      <c r="Y3" s="341"/>
      <c r="Z3" s="341"/>
    </row>
    <row r="4" spans="1:27" ht="24" customHeight="1" thickBot="1">
      <c r="B4" s="359">
        <v>45712</v>
      </c>
      <c r="C4" s="360"/>
      <c r="D4" s="360"/>
      <c r="E4" s="361" t="s">
        <v>4</v>
      </c>
      <c r="F4" s="362"/>
      <c r="G4" s="359">
        <f>B4+1</f>
        <v>45713</v>
      </c>
      <c r="H4" s="360"/>
      <c r="I4" s="360"/>
      <c r="J4" s="361" t="s">
        <v>5</v>
      </c>
      <c r="K4" s="362"/>
      <c r="L4" s="359">
        <f>G4+1</f>
        <v>45714</v>
      </c>
      <c r="M4" s="360"/>
      <c r="N4" s="360"/>
      <c r="O4" s="361" t="s">
        <v>6</v>
      </c>
      <c r="P4" s="362"/>
      <c r="Q4" s="359">
        <f>L4+1</f>
        <v>45715</v>
      </c>
      <c r="R4" s="360"/>
      <c r="S4" s="360"/>
      <c r="T4" s="361" t="s">
        <v>7</v>
      </c>
      <c r="U4" s="362"/>
      <c r="V4" s="359">
        <f>Q4+1</f>
        <v>45716</v>
      </c>
      <c r="W4" s="360"/>
      <c r="X4" s="360"/>
      <c r="Y4" s="361" t="s">
        <v>8</v>
      </c>
      <c r="Z4" s="362"/>
    </row>
    <row r="5" spans="1:27" ht="17.25" customHeight="1">
      <c r="B5" s="363" t="s">
        <v>131</v>
      </c>
      <c r="C5" s="364"/>
      <c r="D5" s="364"/>
      <c r="E5" s="364"/>
      <c r="F5" s="365"/>
      <c r="G5" s="332" t="s">
        <v>135</v>
      </c>
      <c r="H5" s="333"/>
      <c r="I5" s="333"/>
      <c r="J5" s="333"/>
      <c r="K5" s="334"/>
      <c r="L5" s="326" t="s">
        <v>133</v>
      </c>
      <c r="M5" s="327"/>
      <c r="N5" s="327"/>
      <c r="O5" s="327"/>
      <c r="P5" s="328"/>
      <c r="Q5" s="326" t="s">
        <v>139</v>
      </c>
      <c r="R5" s="327"/>
      <c r="S5" s="327"/>
      <c r="T5" s="327"/>
      <c r="U5" s="328"/>
      <c r="V5" s="326" t="s">
        <v>153</v>
      </c>
      <c r="W5" s="327"/>
      <c r="X5" s="327"/>
      <c r="Y5" s="327"/>
      <c r="Z5" s="328"/>
    </row>
    <row r="6" spans="1:27" ht="17.25" customHeight="1" thickBot="1">
      <c r="B6" s="366"/>
      <c r="C6" s="367"/>
      <c r="D6" s="367"/>
      <c r="E6" s="367"/>
      <c r="F6" s="368"/>
      <c r="G6" s="335"/>
      <c r="H6" s="336"/>
      <c r="I6" s="336"/>
      <c r="J6" s="336"/>
      <c r="K6" s="337"/>
      <c r="L6" s="329"/>
      <c r="M6" s="330"/>
      <c r="N6" s="330"/>
      <c r="O6" s="330"/>
      <c r="P6" s="331"/>
      <c r="Q6" s="329"/>
      <c r="R6" s="330"/>
      <c r="S6" s="330"/>
      <c r="T6" s="330"/>
      <c r="U6" s="331"/>
      <c r="V6" s="329"/>
      <c r="W6" s="330"/>
      <c r="X6" s="330"/>
      <c r="Y6" s="330"/>
      <c r="Z6" s="331"/>
    </row>
    <row r="7" spans="1:27">
      <c r="A7" s="7"/>
      <c r="B7" s="200" t="s">
        <v>9</v>
      </c>
      <c r="C7" s="201" t="s">
        <v>10</v>
      </c>
      <c r="D7" s="202" t="s">
        <v>11</v>
      </c>
      <c r="E7" s="203" t="s">
        <v>12</v>
      </c>
      <c r="F7" s="204" t="s">
        <v>13</v>
      </c>
      <c r="G7" s="8" t="s">
        <v>43</v>
      </c>
      <c r="H7" s="9" t="s">
        <v>44</v>
      </c>
      <c r="I7" s="10" t="s">
        <v>45</v>
      </c>
      <c r="J7" s="11" t="s">
        <v>46</v>
      </c>
      <c r="K7" s="12" t="s">
        <v>47</v>
      </c>
      <c r="L7" s="8" t="s">
        <v>9</v>
      </c>
      <c r="M7" s="9" t="s">
        <v>10</v>
      </c>
      <c r="N7" s="10" t="s">
        <v>11</v>
      </c>
      <c r="O7" s="11" t="s">
        <v>12</v>
      </c>
      <c r="P7" s="12" t="s">
        <v>13</v>
      </c>
      <c r="Q7" s="8" t="s">
        <v>9</v>
      </c>
      <c r="R7" s="9" t="s">
        <v>10</v>
      </c>
      <c r="S7" s="10" t="s">
        <v>11</v>
      </c>
      <c r="T7" s="11" t="s">
        <v>12</v>
      </c>
      <c r="U7" s="12" t="s">
        <v>13</v>
      </c>
      <c r="V7" s="8" t="s">
        <v>9</v>
      </c>
      <c r="W7" s="9" t="s">
        <v>10</v>
      </c>
      <c r="X7" s="10" t="s">
        <v>11</v>
      </c>
      <c r="Y7" s="11" t="s">
        <v>12</v>
      </c>
      <c r="Z7" s="12" t="s">
        <v>13</v>
      </c>
    </row>
    <row r="8" spans="1:27" ht="20.25" customHeight="1">
      <c r="A8" s="7" t="s">
        <v>14</v>
      </c>
      <c r="B8" s="24" t="s">
        <v>132</v>
      </c>
      <c r="C8" s="272">
        <v>3</v>
      </c>
      <c r="D8" s="205" t="s">
        <v>49</v>
      </c>
      <c r="E8" s="206">
        <v>15</v>
      </c>
      <c r="F8" s="207">
        <f t="shared" ref="F8:F11" si="0">E8*C8</f>
        <v>45</v>
      </c>
      <c r="G8" s="24" t="s">
        <v>135</v>
      </c>
      <c r="H8" s="272">
        <v>3</v>
      </c>
      <c r="I8" s="19" t="s">
        <v>16</v>
      </c>
      <c r="J8" s="15">
        <v>10</v>
      </c>
      <c r="K8" s="16">
        <f t="shared" ref="K8:K12" si="1">J8*H8</f>
        <v>30</v>
      </c>
      <c r="L8" s="17" t="s">
        <v>133</v>
      </c>
      <c r="M8" s="164">
        <v>20</v>
      </c>
      <c r="N8" s="19" t="s">
        <v>49</v>
      </c>
      <c r="O8" s="15"/>
      <c r="P8" s="16">
        <v>52</v>
      </c>
      <c r="Q8" s="17" t="s">
        <v>139</v>
      </c>
      <c r="R8" s="272">
        <v>3</v>
      </c>
      <c r="S8" s="19" t="s">
        <v>49</v>
      </c>
      <c r="T8" s="15">
        <v>8</v>
      </c>
      <c r="U8" s="16">
        <f t="shared" ref="U8:U12" si="2">T8*R8</f>
        <v>24</v>
      </c>
      <c r="V8" s="17"/>
      <c r="W8" s="27"/>
      <c r="X8" s="19"/>
      <c r="Y8" s="15"/>
      <c r="Z8" s="16">
        <f t="shared" ref="Z8" si="3">Y8*W8</f>
        <v>0</v>
      </c>
      <c r="AA8" s="1">
        <f>SUM(F33:Z33)</f>
        <v>345</v>
      </c>
    </row>
    <row r="9" spans="1:27" ht="18.75" customHeight="1">
      <c r="A9" s="7"/>
      <c r="B9" s="24"/>
      <c r="C9" s="208"/>
      <c r="D9" s="209"/>
      <c r="E9" s="206"/>
      <c r="F9" s="207">
        <f t="shared" si="0"/>
        <v>0</v>
      </c>
      <c r="G9" s="24"/>
      <c r="H9" s="27"/>
      <c r="I9" s="19"/>
      <c r="J9" s="19"/>
      <c r="K9" s="16">
        <f t="shared" si="1"/>
        <v>0</v>
      </c>
      <c r="L9" s="20"/>
      <c r="M9" s="21"/>
      <c r="N9" s="22"/>
      <c r="O9" s="15"/>
      <c r="P9" s="16">
        <f t="shared" ref="P9:P12" si="4">O9*M9</f>
        <v>0</v>
      </c>
      <c r="Q9" s="17"/>
      <c r="R9" s="19"/>
      <c r="S9" s="19"/>
      <c r="T9" s="15"/>
      <c r="U9" s="16">
        <f t="shared" si="2"/>
        <v>0</v>
      </c>
      <c r="V9" s="17"/>
      <c r="W9" s="27"/>
      <c r="X9" s="19"/>
      <c r="Y9" s="15"/>
      <c r="Z9" s="16">
        <f t="shared" ref="Z9:Z12" si="5">Y9*W9</f>
        <v>0</v>
      </c>
      <c r="AA9" s="224">
        <f>AA8/4</f>
        <v>86.25</v>
      </c>
    </row>
    <row r="10" spans="1:27" ht="20.25" customHeight="1">
      <c r="A10" s="7" t="s">
        <v>22</v>
      </c>
      <c r="B10" s="24"/>
      <c r="C10" s="210"/>
      <c r="D10" s="205"/>
      <c r="E10" s="209"/>
      <c r="F10" s="207">
        <f t="shared" si="0"/>
        <v>0</v>
      </c>
      <c r="G10" s="24"/>
      <c r="H10" s="27"/>
      <c r="I10" s="19"/>
      <c r="J10" s="19"/>
      <c r="K10" s="16">
        <f t="shared" si="1"/>
        <v>0</v>
      </c>
      <c r="L10" s="17"/>
      <c r="M10" s="27"/>
      <c r="N10" s="19"/>
      <c r="O10" s="22"/>
      <c r="P10" s="16">
        <f t="shared" si="4"/>
        <v>0</v>
      </c>
      <c r="Q10" s="20"/>
      <c r="R10" s="27"/>
      <c r="S10" s="19"/>
      <c r="T10" s="15"/>
      <c r="U10" s="16">
        <f t="shared" si="2"/>
        <v>0</v>
      </c>
      <c r="V10" s="17"/>
      <c r="W10" s="15"/>
      <c r="X10" s="19"/>
      <c r="Y10" s="22"/>
      <c r="Z10" s="16">
        <f t="shared" si="5"/>
        <v>0</v>
      </c>
      <c r="AA10" s="1" t="s">
        <v>137</v>
      </c>
    </row>
    <row r="11" spans="1:27" ht="20.25" customHeight="1">
      <c r="A11" s="7"/>
      <c r="B11" s="24"/>
      <c r="C11" s="15"/>
      <c r="D11" s="19"/>
      <c r="E11" s="15"/>
      <c r="F11" s="16">
        <f t="shared" si="0"/>
        <v>0</v>
      </c>
      <c r="G11" s="216"/>
      <c r="H11" s="217"/>
      <c r="I11" s="19"/>
      <c r="J11" s="28"/>
      <c r="K11" s="16">
        <f t="shared" si="1"/>
        <v>0</v>
      </c>
      <c r="L11" s="17"/>
      <c r="M11" s="15"/>
      <c r="N11" s="19"/>
      <c r="O11" s="15"/>
      <c r="P11" s="16">
        <f t="shared" si="4"/>
        <v>0</v>
      </c>
      <c r="Q11" s="20"/>
      <c r="R11" s="27"/>
      <c r="S11" s="19"/>
      <c r="T11" s="15"/>
      <c r="U11" s="16">
        <f t="shared" si="2"/>
        <v>0</v>
      </c>
      <c r="V11" s="17"/>
      <c r="W11" s="15"/>
      <c r="X11" s="19"/>
      <c r="Y11" s="15"/>
      <c r="Z11" s="16">
        <f t="shared" si="5"/>
        <v>0</v>
      </c>
    </row>
    <row r="12" spans="1:27" ht="17.25">
      <c r="A12" s="7"/>
      <c r="B12" s="17"/>
      <c r="C12" s="15"/>
      <c r="D12" s="19"/>
      <c r="E12" s="15"/>
      <c r="F12" s="16"/>
      <c r="G12" s="24"/>
      <c r="H12" s="27"/>
      <c r="I12" s="19"/>
      <c r="J12" s="28"/>
      <c r="K12" s="16">
        <f t="shared" si="1"/>
        <v>0</v>
      </c>
      <c r="L12" s="31"/>
      <c r="M12" s="15"/>
      <c r="N12" s="19"/>
      <c r="O12" s="15"/>
      <c r="P12" s="16">
        <f t="shared" si="4"/>
        <v>0</v>
      </c>
      <c r="Q12" s="20"/>
      <c r="R12" s="27"/>
      <c r="S12" s="19"/>
      <c r="T12" s="15"/>
      <c r="U12" s="16">
        <f t="shared" si="2"/>
        <v>0</v>
      </c>
      <c r="V12" s="17"/>
      <c r="W12" s="15"/>
      <c r="X12" s="19"/>
      <c r="Y12" s="15"/>
      <c r="Z12" s="16">
        <f t="shared" si="5"/>
        <v>0</v>
      </c>
    </row>
    <row r="13" spans="1:27" ht="17.25">
      <c r="A13" s="7"/>
      <c r="B13" s="311"/>
      <c r="C13" s="312"/>
      <c r="D13" s="312"/>
      <c r="E13" s="312"/>
      <c r="F13" s="313"/>
      <c r="G13" s="311"/>
      <c r="H13" s="312"/>
      <c r="I13" s="312"/>
      <c r="J13" s="312"/>
      <c r="K13" s="313"/>
      <c r="L13" s="311"/>
      <c r="M13" s="312"/>
      <c r="N13" s="312"/>
      <c r="O13" s="312"/>
      <c r="P13" s="313"/>
      <c r="Q13" s="311"/>
      <c r="R13" s="312"/>
      <c r="S13" s="312"/>
      <c r="T13" s="312"/>
      <c r="U13" s="313"/>
      <c r="V13" s="311"/>
      <c r="W13" s="312"/>
      <c r="X13" s="312"/>
      <c r="Y13" s="312"/>
      <c r="Z13" s="313"/>
    </row>
    <row r="14" spans="1:27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</row>
    <row r="15" spans="1:27">
      <c r="A15" s="7"/>
      <c r="B15" s="35" t="s">
        <v>30</v>
      </c>
      <c r="C15" s="33">
        <v>0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30</v>
      </c>
      <c r="M15" s="33">
        <v>0</v>
      </c>
      <c r="N15" s="33">
        <v>0</v>
      </c>
      <c r="O15" s="33">
        <v>1</v>
      </c>
      <c r="P15" s="34"/>
      <c r="Q15" s="35" t="s">
        <v>30</v>
      </c>
      <c r="R15" s="33">
        <v>0.5</v>
      </c>
      <c r="S15" s="33">
        <v>0.1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</row>
    <row r="16" spans="1:27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</row>
    <row r="17" spans="1:26" ht="17.25" thickBot="1">
      <c r="B17" s="36" t="s">
        <v>35</v>
      </c>
      <c r="C17" s="37">
        <v>0</v>
      </c>
      <c r="D17" s="38">
        <f>B15*70+C15*75+D15*25+B17*60+C17*45+E15*150</f>
        <v>140</v>
      </c>
      <c r="E17" s="37"/>
      <c r="F17" s="39"/>
      <c r="G17" s="36" t="s">
        <v>35</v>
      </c>
      <c r="H17" s="37">
        <v>0.5</v>
      </c>
      <c r="I17" s="38">
        <f>G15*70+H15*75+I15*25+G17*60+H17*45+J15*150</f>
        <v>207.5</v>
      </c>
      <c r="J17" s="37"/>
      <c r="K17" s="39"/>
      <c r="L17" s="35" t="s">
        <v>35</v>
      </c>
      <c r="M17" s="33">
        <v>0</v>
      </c>
      <c r="N17" s="40">
        <f>L15*70+M15*75+N15*25+L17*60+M17*45+O15*150</f>
        <v>290</v>
      </c>
      <c r="O17" s="33"/>
      <c r="P17" s="39"/>
      <c r="Q17" s="35" t="s">
        <v>35</v>
      </c>
      <c r="R17" s="33">
        <v>0.5</v>
      </c>
      <c r="S17" s="40">
        <f>Q15*70+R15*75+S15*25+Q17*60+R17*45+T15*150</f>
        <v>202.5</v>
      </c>
      <c r="T17" s="33"/>
      <c r="U17" s="39"/>
      <c r="V17" s="35" t="s">
        <v>35</v>
      </c>
      <c r="W17" s="33">
        <v>0</v>
      </c>
      <c r="X17" s="40">
        <f>V15*70+W15*75+X15*25+V17*60+W17*45+Y15*150</f>
        <v>140</v>
      </c>
      <c r="Y17" s="33"/>
      <c r="Z17" s="39"/>
    </row>
    <row r="18" spans="1:26" ht="17.25" customHeight="1">
      <c r="B18" s="314" t="s">
        <v>156</v>
      </c>
      <c r="C18" s="315"/>
      <c r="D18" s="315"/>
      <c r="E18" s="315"/>
      <c r="F18" s="316"/>
      <c r="G18" s="320" t="s">
        <v>161</v>
      </c>
      <c r="H18" s="321"/>
      <c r="I18" s="321"/>
      <c r="J18" s="321"/>
      <c r="K18" s="322"/>
      <c r="L18" s="320" t="s">
        <v>158</v>
      </c>
      <c r="M18" s="321"/>
      <c r="N18" s="321"/>
      <c r="O18" s="321"/>
      <c r="P18" s="322"/>
      <c r="Q18" s="320" t="s">
        <v>157</v>
      </c>
      <c r="R18" s="321"/>
      <c r="S18" s="321"/>
      <c r="T18" s="321"/>
      <c r="U18" s="322"/>
      <c r="V18" s="326"/>
      <c r="W18" s="327"/>
      <c r="X18" s="327"/>
      <c r="Y18" s="327"/>
      <c r="Z18" s="328"/>
    </row>
    <row r="19" spans="1:26" ht="17.25" customHeight="1" thickBot="1">
      <c r="B19" s="317"/>
      <c r="C19" s="318"/>
      <c r="D19" s="318"/>
      <c r="E19" s="318"/>
      <c r="F19" s="319"/>
      <c r="G19" s="323"/>
      <c r="H19" s="324"/>
      <c r="I19" s="324"/>
      <c r="J19" s="324"/>
      <c r="K19" s="325"/>
      <c r="L19" s="323"/>
      <c r="M19" s="324"/>
      <c r="N19" s="324"/>
      <c r="O19" s="324"/>
      <c r="P19" s="325"/>
      <c r="Q19" s="323"/>
      <c r="R19" s="324"/>
      <c r="S19" s="324"/>
      <c r="T19" s="324"/>
      <c r="U19" s="325"/>
      <c r="V19" s="329"/>
      <c r="W19" s="330"/>
      <c r="X19" s="330"/>
      <c r="Y19" s="330"/>
      <c r="Z19" s="331"/>
    </row>
    <row r="20" spans="1:26">
      <c r="B20" s="242" t="s">
        <v>9</v>
      </c>
      <c r="C20" s="243" t="s">
        <v>10</v>
      </c>
      <c r="D20" s="244" t="s">
        <v>11</v>
      </c>
      <c r="E20" s="245" t="s">
        <v>12</v>
      </c>
      <c r="F20" s="246" t="s">
        <v>13</v>
      </c>
      <c r="G20" s="253" t="s">
        <v>9</v>
      </c>
      <c r="H20" s="254" t="s">
        <v>10</v>
      </c>
      <c r="I20" s="255" t="s">
        <v>11</v>
      </c>
      <c r="J20" s="256" t="s">
        <v>12</v>
      </c>
      <c r="K20" s="257" t="s">
        <v>13</v>
      </c>
      <c r="L20" s="253" t="s">
        <v>9</v>
      </c>
      <c r="M20" s="254" t="s">
        <v>10</v>
      </c>
      <c r="N20" s="255" t="s">
        <v>11</v>
      </c>
      <c r="O20" s="256" t="s">
        <v>12</v>
      </c>
      <c r="P20" s="257" t="s">
        <v>13</v>
      </c>
      <c r="Q20" s="253" t="s">
        <v>9</v>
      </c>
      <c r="R20" s="254" t="s">
        <v>10</v>
      </c>
      <c r="S20" s="255" t="s">
        <v>11</v>
      </c>
      <c r="T20" s="256" t="s">
        <v>12</v>
      </c>
      <c r="U20" s="257" t="s">
        <v>13</v>
      </c>
      <c r="V20" s="8" t="s">
        <v>9</v>
      </c>
      <c r="W20" s="9" t="s">
        <v>10</v>
      </c>
      <c r="X20" s="10" t="s">
        <v>11</v>
      </c>
      <c r="Y20" s="11" t="s">
        <v>12</v>
      </c>
      <c r="Z20" s="12" t="s">
        <v>13</v>
      </c>
    </row>
    <row r="21" spans="1:26" ht="19.5" customHeight="1">
      <c r="A21" s="7"/>
      <c r="B21" s="247" t="s">
        <v>177</v>
      </c>
      <c r="C21" s="164">
        <v>5</v>
      </c>
      <c r="D21" s="248" t="s">
        <v>129</v>
      </c>
      <c r="E21" s="249">
        <v>15</v>
      </c>
      <c r="F21" s="250">
        <f t="shared" ref="F21" si="6">E21*C21</f>
        <v>75</v>
      </c>
      <c r="G21" s="165" t="s">
        <v>162</v>
      </c>
      <c r="H21" s="164">
        <v>0.1</v>
      </c>
      <c r="I21" s="164" t="s">
        <v>53</v>
      </c>
      <c r="J21" s="261">
        <v>120</v>
      </c>
      <c r="K21" s="258">
        <f t="shared" ref="K21:K23" si="7">J21*H21</f>
        <v>12</v>
      </c>
      <c r="L21" s="165" t="s">
        <v>159</v>
      </c>
      <c r="M21" s="164">
        <v>5</v>
      </c>
      <c r="N21" s="164" t="s">
        <v>129</v>
      </c>
      <c r="O21" s="241">
        <v>10</v>
      </c>
      <c r="P21" s="258">
        <f t="shared" ref="P21" si="8">O21*M21</f>
        <v>50</v>
      </c>
      <c r="Q21" s="165" t="s">
        <v>141</v>
      </c>
      <c r="R21" s="164">
        <v>5</v>
      </c>
      <c r="S21" s="164" t="s">
        <v>16</v>
      </c>
      <c r="T21" s="261">
        <v>9</v>
      </c>
      <c r="U21" s="258">
        <f t="shared" ref="U21" si="9">T21*R21</f>
        <v>45</v>
      </c>
      <c r="V21" s="17"/>
      <c r="W21" s="27"/>
      <c r="X21" s="19"/>
      <c r="Y21" s="15"/>
      <c r="Z21" s="16">
        <f t="shared" ref="Z21:Z23" si="10">Y21*W21</f>
        <v>0</v>
      </c>
    </row>
    <row r="22" spans="1:26" ht="18" customHeight="1">
      <c r="A22" s="7"/>
      <c r="B22" s="251"/>
      <c r="C22" s="252"/>
      <c r="D22" s="248"/>
      <c r="E22" s="249">
        <v>90</v>
      </c>
      <c r="F22" s="250">
        <f>E22*C22</f>
        <v>0</v>
      </c>
      <c r="G22" s="262" t="s">
        <v>163</v>
      </c>
      <c r="H22" s="164">
        <v>0.1</v>
      </c>
      <c r="I22" s="164" t="s">
        <v>53</v>
      </c>
      <c r="J22" s="241">
        <v>120</v>
      </c>
      <c r="K22" s="258">
        <f t="shared" si="7"/>
        <v>12</v>
      </c>
      <c r="L22" s="41"/>
      <c r="M22" s="42"/>
      <c r="N22" s="43"/>
      <c r="O22" s="44"/>
      <c r="P22" s="16"/>
      <c r="Q22" s="24"/>
      <c r="R22" s="27"/>
      <c r="S22" s="19"/>
      <c r="T22" s="28"/>
      <c r="U22" s="16"/>
      <c r="V22" s="17"/>
      <c r="W22" s="27"/>
      <c r="X22" s="19"/>
      <c r="Y22" s="15"/>
      <c r="Z22" s="16">
        <f t="shared" si="10"/>
        <v>0</v>
      </c>
    </row>
    <row r="23" spans="1:26" ht="20.25" customHeight="1">
      <c r="A23" s="7" t="s">
        <v>38</v>
      </c>
      <c r="B23" s="20"/>
      <c r="C23" s="27"/>
      <c r="D23" s="19"/>
      <c r="E23" s="15"/>
      <c r="F23" s="16"/>
      <c r="G23" s="17"/>
      <c r="H23" s="27"/>
      <c r="I23" s="19"/>
      <c r="J23" s="15"/>
      <c r="K23" s="16">
        <f t="shared" si="7"/>
        <v>0</v>
      </c>
      <c r="L23" s="41"/>
      <c r="M23" s="42"/>
      <c r="N23" s="43"/>
      <c r="O23" s="44"/>
      <c r="P23" s="16"/>
      <c r="Q23" s="24"/>
      <c r="R23" s="27"/>
      <c r="S23" s="19"/>
      <c r="T23" s="28"/>
      <c r="U23" s="16"/>
      <c r="V23" s="17"/>
      <c r="W23" s="27"/>
      <c r="X23" s="19"/>
      <c r="Y23" s="15"/>
      <c r="Z23" s="16">
        <f t="shared" si="10"/>
        <v>0</v>
      </c>
    </row>
    <row r="24" spans="1:26" ht="18.75" customHeight="1">
      <c r="A24" s="7" t="s">
        <v>22</v>
      </c>
      <c r="B24" s="230"/>
      <c r="C24" s="231"/>
      <c r="D24" s="232"/>
      <c r="E24" s="15"/>
      <c r="F24" s="16"/>
      <c r="G24" s="17"/>
      <c r="H24" s="27"/>
      <c r="I24" s="19"/>
      <c r="J24" s="15"/>
      <c r="K24" s="16">
        <f t="shared" ref="K24:K25" si="11">J24*H24</f>
        <v>0</v>
      </c>
      <c r="L24" s="41"/>
      <c r="M24" s="42"/>
      <c r="N24" s="43"/>
      <c r="O24" s="44"/>
      <c r="P24" s="16"/>
      <c r="Q24" s="20"/>
      <c r="R24" s="27"/>
      <c r="S24" s="19"/>
      <c r="T24" s="15"/>
      <c r="U24" s="16"/>
      <c r="V24" s="24"/>
      <c r="W24" s="27"/>
      <c r="X24" s="19"/>
      <c r="Y24" s="15"/>
      <c r="Z24" s="16">
        <f t="shared" ref="Z24:Z25" si="12">Y24*W24</f>
        <v>0</v>
      </c>
    </row>
    <row r="25" spans="1:26" ht="17.25">
      <c r="A25" s="7"/>
      <c r="B25" s="211"/>
      <c r="C25" s="27"/>
      <c r="D25" s="19"/>
      <c r="E25" s="15"/>
      <c r="F25" s="16"/>
      <c r="G25" s="17"/>
      <c r="H25" s="27"/>
      <c r="I25" s="19"/>
      <c r="J25" s="15"/>
      <c r="K25" s="16">
        <f t="shared" si="11"/>
        <v>0</v>
      </c>
      <c r="L25" s="41"/>
      <c r="M25" s="42"/>
      <c r="N25" s="43"/>
      <c r="O25" s="44"/>
      <c r="P25" s="16"/>
      <c r="Q25" s="211"/>
      <c r="R25" s="27"/>
      <c r="S25" s="19"/>
      <c r="T25" s="15"/>
      <c r="U25" s="16"/>
      <c r="V25" s="24"/>
      <c r="W25" s="27"/>
      <c r="X25" s="19"/>
      <c r="Y25" s="15"/>
      <c r="Z25" s="16">
        <f t="shared" si="12"/>
        <v>0</v>
      </c>
    </row>
    <row r="26" spans="1:26" ht="17.25">
      <c r="A26" s="7" t="s">
        <v>25</v>
      </c>
      <c r="B26" s="212"/>
      <c r="C26" s="27"/>
      <c r="D26" s="19"/>
      <c r="E26" s="15"/>
      <c r="F26" s="16"/>
      <c r="G26" s="213"/>
      <c r="H26" s="214"/>
      <c r="I26" s="215"/>
      <c r="J26" s="15"/>
      <c r="K26" s="16"/>
      <c r="L26" s="41"/>
      <c r="M26" s="42"/>
      <c r="N26" s="43"/>
      <c r="O26" s="44"/>
      <c r="P26" s="16"/>
      <c r="Q26" s="212"/>
      <c r="R26" s="27"/>
      <c r="S26" s="19"/>
      <c r="T26" s="15"/>
      <c r="U26" s="16"/>
      <c r="V26" s="220"/>
      <c r="W26" s="221"/>
      <c r="X26" s="219"/>
      <c r="Y26" s="218"/>
      <c r="Z26" s="184"/>
    </row>
    <row r="27" spans="1:26" ht="17.25">
      <c r="A27" s="7"/>
      <c r="B27" s="109"/>
      <c r="C27" s="110"/>
      <c r="D27" s="111"/>
      <c r="E27" s="107"/>
      <c r="F27" s="108"/>
      <c r="G27" s="94"/>
      <c r="H27" s="26"/>
      <c r="I27" s="14"/>
      <c r="J27" s="14"/>
      <c r="K27" s="92"/>
      <c r="L27" s="109"/>
      <c r="M27" s="110"/>
      <c r="N27" s="111"/>
      <c r="O27" s="107"/>
      <c r="P27" s="92"/>
      <c r="Q27" s="109"/>
      <c r="R27" s="110"/>
      <c r="S27" s="111"/>
      <c r="T27" s="107"/>
      <c r="U27" s="108"/>
      <c r="V27" s="189"/>
      <c r="W27" s="190"/>
      <c r="X27" s="188"/>
      <c r="Y27" s="187"/>
      <c r="Z27" s="191"/>
    </row>
    <row r="28" spans="1:26" ht="17.25">
      <c r="A28" s="7"/>
      <c r="B28" s="126"/>
      <c r="C28" s="127"/>
      <c r="D28" s="128"/>
      <c r="E28" s="115"/>
      <c r="F28" s="116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86"/>
      <c r="R28" s="187"/>
      <c r="S28" s="188"/>
      <c r="T28" s="187"/>
      <c r="U28" s="184"/>
      <c r="V28" s="192"/>
      <c r="W28" s="193"/>
      <c r="X28" s="194"/>
      <c r="Y28" s="195"/>
      <c r="Z28" s="237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185" t="s">
        <v>29</v>
      </c>
      <c r="Z29" s="238"/>
    </row>
    <row r="30" spans="1:26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 t="s">
        <v>40</v>
      </c>
      <c r="H30" s="33">
        <v>0.5</v>
      </c>
      <c r="I30" s="33">
        <v>0.3</v>
      </c>
      <c r="J30" s="33">
        <v>0</v>
      </c>
      <c r="K30" s="34"/>
      <c r="L30" s="35" t="s">
        <v>41</v>
      </c>
      <c r="M30" s="33">
        <v>0.3</v>
      </c>
      <c r="N30" s="33">
        <v>0</v>
      </c>
      <c r="O30" s="33">
        <v>0</v>
      </c>
      <c r="P30" s="34"/>
      <c r="Q30" s="35" t="s">
        <v>42</v>
      </c>
      <c r="R30" s="33">
        <v>0</v>
      </c>
      <c r="S30" s="33">
        <v>0</v>
      </c>
      <c r="T30" s="33">
        <v>0</v>
      </c>
      <c r="U30" s="34"/>
      <c r="V30" s="35" t="s">
        <v>35</v>
      </c>
      <c r="W30" s="33">
        <v>0</v>
      </c>
      <c r="X30" s="33">
        <v>0</v>
      </c>
      <c r="Y30" s="185">
        <v>0</v>
      </c>
      <c r="Z30" s="238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32" t="s">
        <v>32</v>
      </c>
      <c r="R31" s="33" t="s">
        <v>33</v>
      </c>
      <c r="S31" s="33" t="s">
        <v>34</v>
      </c>
      <c r="T31" s="33"/>
      <c r="U31" s="34"/>
      <c r="V31" s="32" t="s">
        <v>32</v>
      </c>
      <c r="W31" s="33" t="s">
        <v>33</v>
      </c>
      <c r="X31" s="33" t="s">
        <v>34</v>
      </c>
      <c r="Y31" s="185"/>
      <c r="Z31" s="238"/>
    </row>
    <row r="32" spans="1:26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 t="s">
        <v>35</v>
      </c>
      <c r="H32" s="56">
        <v>0.5</v>
      </c>
      <c r="I32" s="57">
        <f>G30*70+H30*75+I30*25+G32*60+H32*45+J30*150</f>
        <v>172.5</v>
      </c>
      <c r="J32" s="56"/>
      <c r="K32" s="39"/>
      <c r="L32" s="55" t="s">
        <v>35</v>
      </c>
      <c r="M32" s="56">
        <v>0</v>
      </c>
      <c r="N32" s="57">
        <f>L30*70+M30*75+N30*25+L32*60+M32*45+O30*150</f>
        <v>92.5</v>
      </c>
      <c r="O32" s="56"/>
      <c r="P32" s="39"/>
      <c r="Q32" s="36" t="s">
        <v>35</v>
      </c>
      <c r="R32" s="37">
        <v>0</v>
      </c>
      <c r="S32" s="38">
        <f>Q30*70+R30*75+S30*25+Q32*60+R32*45+T30*150</f>
        <v>161</v>
      </c>
      <c r="T32" s="37"/>
      <c r="U32" s="39"/>
      <c r="V32" s="36" t="s">
        <v>41</v>
      </c>
      <c r="W32" s="37">
        <v>0</v>
      </c>
      <c r="X32" s="38">
        <f>V30*70+W30*75+X30*25+V32*60+W32*45+Y30*150</f>
        <v>60</v>
      </c>
      <c r="Y32" s="198"/>
      <c r="Z32" s="239"/>
    </row>
    <row r="33" spans="1:27">
      <c r="A33" s="59"/>
      <c r="B33" s="1" t="s">
        <v>136</v>
      </c>
      <c r="F33" s="59">
        <f>SUM(F8:F32)</f>
        <v>120</v>
      </c>
      <c r="G33" s="223"/>
      <c r="K33" s="59">
        <f>SUM(K8:K32)</f>
        <v>54</v>
      </c>
      <c r="L33" s="223"/>
      <c r="P33" s="59">
        <f>SUM(P8:P32)</f>
        <v>102</v>
      </c>
      <c r="Q33" s="223"/>
      <c r="U33" s="59">
        <f>SUM(U8:U32)</f>
        <v>69</v>
      </c>
      <c r="V33" s="223"/>
      <c r="Z33" s="59">
        <f>SUM(Z8:Z32)</f>
        <v>0</v>
      </c>
    </row>
    <row r="34" spans="1:27">
      <c r="B34" s="60"/>
    </row>
    <row r="35" spans="1:27">
      <c r="B35" s="61"/>
      <c r="G35" s="62"/>
      <c r="H35" s="62"/>
      <c r="I35" s="62"/>
    </row>
    <row r="36" spans="1:27" hidden="1">
      <c r="B36" s="61"/>
      <c r="F36" s="1">
        <f>SUM(F8:F32)</f>
        <v>120</v>
      </c>
      <c r="K36" s="1">
        <f>SUM(K8:K32)</f>
        <v>54</v>
      </c>
      <c r="P36" s="1">
        <f>SUM(P8:P32)</f>
        <v>102</v>
      </c>
      <c r="U36" s="1">
        <f>SUM(U8:U27)</f>
        <v>69</v>
      </c>
      <c r="Z36" s="1">
        <f>SUM(Z8:Z27)</f>
        <v>0</v>
      </c>
      <c r="AA36" s="183">
        <f>(P36+U36+Z36+K36+F36)/3/12</f>
        <v>9.5833333333333339</v>
      </c>
    </row>
    <row r="1048576" spans="11:11" ht="17.25">
      <c r="K1048576" s="16"/>
    </row>
  </sheetData>
  <mergeCells count="27">
    <mergeCell ref="A1:Z1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</mergeCells>
  <phoneticPr fontId="3" type="noConversion"/>
  <printOptions horizontalCentered="1"/>
  <pageMargins left="0" right="0" top="0" bottom="0" header="0" footer="0"/>
  <pageSetup paperSize="9"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C36"/>
  <sheetViews>
    <sheetView view="pageBreakPreview" zoomScale="64" zoomScaleNormal="59" zoomScaleSheetLayoutView="64" workbookViewId="0">
      <selection activeCell="B11" sqref="B11:D11"/>
    </sheetView>
  </sheetViews>
  <sheetFormatPr defaultColWidth="9" defaultRowHeight="16.5"/>
  <cols>
    <col min="1" max="1" width="3.5" style="1" customWidth="1"/>
    <col min="2" max="2" width="16.25" style="1" customWidth="1"/>
    <col min="3" max="3" width="5.75" style="1" customWidth="1"/>
    <col min="4" max="4" width="5.125" style="1" customWidth="1"/>
    <col min="5" max="5" width="3.5" style="1" customWidth="1"/>
    <col min="6" max="6" width="3.75" style="1" customWidth="1"/>
    <col min="7" max="7" width="14.875" style="1" customWidth="1"/>
    <col min="8" max="9" width="5.625" style="1" customWidth="1"/>
    <col min="10" max="10" width="3.625" style="1" customWidth="1"/>
    <col min="11" max="11" width="3.25" style="1" customWidth="1"/>
    <col min="12" max="12" width="15.875" style="1" customWidth="1"/>
    <col min="13" max="13" width="6.375" style="1" customWidth="1"/>
    <col min="14" max="14" width="5.75" style="1" customWidth="1"/>
    <col min="15" max="16" width="3.375" style="1" customWidth="1"/>
    <col min="17" max="17" width="15.875" style="1" customWidth="1"/>
    <col min="18" max="18" width="5.875" style="1" customWidth="1"/>
    <col min="19" max="19" width="4.875" style="1" customWidth="1"/>
    <col min="20" max="20" width="3.375" style="1" customWidth="1"/>
    <col min="21" max="21" width="3.125" style="1" customWidth="1"/>
    <col min="22" max="22" width="14.875" style="1" customWidth="1"/>
    <col min="23" max="23" width="6.125" style="1" customWidth="1"/>
    <col min="24" max="24" width="5.5" style="1" customWidth="1"/>
    <col min="25" max="25" width="3.25" style="1" customWidth="1"/>
    <col min="26" max="26" width="3.375" style="1" customWidth="1"/>
    <col min="27" max="29" width="9" style="1"/>
  </cols>
  <sheetData>
    <row r="1" spans="1:26" ht="44.25" customHeight="1">
      <c r="A1" s="339" t="s">
        <v>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6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6" ht="28.5" thickBot="1">
      <c r="B3" s="390"/>
      <c r="C3" s="39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91" t="s">
        <v>97</v>
      </c>
      <c r="W3" s="391"/>
      <c r="X3" s="391"/>
      <c r="Y3" s="391"/>
      <c r="Z3" s="391"/>
    </row>
    <row r="4" spans="1:26" ht="24" customHeight="1" thickBot="1">
      <c r="B4" s="342">
        <v>45131</v>
      </c>
      <c r="C4" s="343"/>
      <c r="D4" s="343"/>
      <c r="E4" s="344" t="s">
        <v>4</v>
      </c>
      <c r="F4" s="345"/>
      <c r="G4" s="342">
        <f>B4+1</f>
        <v>45132</v>
      </c>
      <c r="H4" s="343"/>
      <c r="I4" s="343"/>
      <c r="J4" s="344" t="s">
        <v>5</v>
      </c>
      <c r="K4" s="345"/>
      <c r="L4" s="342">
        <f>G4+1</f>
        <v>45133</v>
      </c>
      <c r="M4" s="343"/>
      <c r="N4" s="343"/>
      <c r="O4" s="344" t="s">
        <v>6</v>
      </c>
      <c r="P4" s="345"/>
      <c r="Q4" s="342">
        <f>L4+1</f>
        <v>45134</v>
      </c>
      <c r="R4" s="343"/>
      <c r="S4" s="343"/>
      <c r="T4" s="344" t="s">
        <v>7</v>
      </c>
      <c r="U4" s="345"/>
      <c r="V4" s="342">
        <f>Q4+1</f>
        <v>45135</v>
      </c>
      <c r="W4" s="343"/>
      <c r="X4" s="343"/>
      <c r="Y4" s="344" t="s">
        <v>8</v>
      </c>
      <c r="Z4" s="345"/>
    </row>
    <row r="5" spans="1:26" ht="17.25" customHeight="1">
      <c r="B5" s="326" t="s">
        <v>92</v>
      </c>
      <c r="C5" s="327"/>
      <c r="D5" s="327"/>
      <c r="E5" s="327"/>
      <c r="F5" s="328"/>
      <c r="G5" s="332" t="s">
        <v>63</v>
      </c>
      <c r="H5" s="333"/>
      <c r="I5" s="333"/>
      <c r="J5" s="333"/>
      <c r="K5" s="334"/>
      <c r="L5" s="332" t="s">
        <v>64</v>
      </c>
      <c r="M5" s="333"/>
      <c r="N5" s="333"/>
      <c r="O5" s="333"/>
      <c r="P5" s="334"/>
      <c r="Q5" s="332" t="s">
        <v>65</v>
      </c>
      <c r="R5" s="333"/>
      <c r="S5" s="333"/>
      <c r="T5" s="333"/>
      <c r="U5" s="334"/>
      <c r="V5" s="332" t="s">
        <v>91</v>
      </c>
      <c r="W5" s="333"/>
      <c r="X5" s="333"/>
      <c r="Y5" s="333"/>
      <c r="Z5" s="334"/>
    </row>
    <row r="6" spans="1:26" ht="17.25" customHeight="1" thickBot="1">
      <c r="B6" s="329"/>
      <c r="C6" s="330"/>
      <c r="D6" s="330"/>
      <c r="E6" s="330"/>
      <c r="F6" s="331"/>
      <c r="G6" s="335"/>
      <c r="H6" s="336"/>
      <c r="I6" s="336"/>
      <c r="J6" s="336"/>
      <c r="K6" s="337"/>
      <c r="L6" s="335"/>
      <c r="M6" s="336"/>
      <c r="N6" s="336"/>
      <c r="O6" s="336"/>
      <c r="P6" s="337"/>
      <c r="Q6" s="335"/>
      <c r="R6" s="336"/>
      <c r="S6" s="336"/>
      <c r="T6" s="336"/>
      <c r="U6" s="337"/>
      <c r="V6" s="335"/>
      <c r="W6" s="336"/>
      <c r="X6" s="336"/>
      <c r="Y6" s="336"/>
      <c r="Z6" s="337"/>
    </row>
    <row r="7" spans="1:26">
      <c r="A7" s="7"/>
      <c r="B7" s="8" t="s">
        <v>9</v>
      </c>
      <c r="C7" s="9" t="s">
        <v>10</v>
      </c>
      <c r="D7" s="10" t="s">
        <v>11</v>
      </c>
      <c r="E7" s="11" t="s">
        <v>12</v>
      </c>
      <c r="F7" s="12" t="s">
        <v>13</v>
      </c>
      <c r="G7" s="9" t="s">
        <v>9</v>
      </c>
      <c r="H7" s="9" t="s">
        <v>10</v>
      </c>
      <c r="I7" s="10" t="s">
        <v>11</v>
      </c>
      <c r="J7" s="11" t="s">
        <v>12</v>
      </c>
      <c r="K7" s="12" t="s">
        <v>13</v>
      </c>
      <c r="L7" s="8" t="s">
        <v>9</v>
      </c>
      <c r="M7" s="9" t="s">
        <v>10</v>
      </c>
      <c r="N7" s="10" t="s">
        <v>11</v>
      </c>
      <c r="O7" s="11" t="s">
        <v>12</v>
      </c>
      <c r="P7" s="12" t="s">
        <v>13</v>
      </c>
      <c r="Q7" s="8" t="s">
        <v>9</v>
      </c>
      <c r="R7" s="9" t="s">
        <v>10</v>
      </c>
      <c r="S7" s="10" t="s">
        <v>11</v>
      </c>
      <c r="T7" s="11" t="s">
        <v>12</v>
      </c>
      <c r="U7" s="12" t="s">
        <v>13</v>
      </c>
      <c r="V7" s="8" t="s">
        <v>9</v>
      </c>
      <c r="W7" s="9" t="s">
        <v>10</v>
      </c>
      <c r="X7" s="10" t="s">
        <v>11</v>
      </c>
      <c r="Y7" s="11" t="s">
        <v>12</v>
      </c>
      <c r="Z7" s="12" t="s">
        <v>13</v>
      </c>
    </row>
    <row r="8" spans="1:26" ht="20.25" customHeight="1">
      <c r="A8" s="7" t="s">
        <v>14</v>
      </c>
      <c r="B8" s="17" t="s">
        <v>66</v>
      </c>
      <c r="C8" s="14">
        <v>57</v>
      </c>
      <c r="D8" s="14" t="s">
        <v>16</v>
      </c>
      <c r="E8" s="15"/>
      <c r="F8" s="16"/>
      <c r="G8" s="31" t="s">
        <v>20</v>
      </c>
      <c r="H8" s="76">
        <v>0.6</v>
      </c>
      <c r="I8" s="14" t="s">
        <v>17</v>
      </c>
      <c r="J8" s="15"/>
      <c r="K8" s="16"/>
      <c r="L8" s="13" t="s">
        <v>67</v>
      </c>
      <c r="M8" s="14">
        <v>57</v>
      </c>
      <c r="N8" s="14" t="s">
        <v>16</v>
      </c>
      <c r="O8" s="18"/>
      <c r="P8" s="16"/>
      <c r="Q8" s="17" t="s">
        <v>48</v>
      </c>
      <c r="R8" s="19">
        <v>122</v>
      </c>
      <c r="S8" s="19" t="s">
        <v>49</v>
      </c>
      <c r="T8" s="15"/>
      <c r="U8" s="16"/>
      <c r="V8" s="13" t="s">
        <v>15</v>
      </c>
      <c r="W8" s="14">
        <v>57</v>
      </c>
      <c r="X8" s="14" t="s">
        <v>16</v>
      </c>
      <c r="Y8" s="15"/>
      <c r="Z8" s="16"/>
    </row>
    <row r="9" spans="1:26" ht="18.75" customHeight="1">
      <c r="A9" s="7"/>
      <c r="B9" s="20" t="s">
        <v>19</v>
      </c>
      <c r="C9" s="21">
        <v>3</v>
      </c>
      <c r="D9" s="22" t="s">
        <v>16</v>
      </c>
      <c r="E9" s="15"/>
      <c r="F9" s="16"/>
      <c r="G9" s="77" t="s">
        <v>68</v>
      </c>
      <c r="H9" s="76">
        <v>0.2</v>
      </c>
      <c r="I9" s="14" t="s">
        <v>17</v>
      </c>
      <c r="J9" s="28"/>
      <c r="K9" s="16"/>
      <c r="L9" s="78" t="s">
        <v>19</v>
      </c>
      <c r="M9" s="21">
        <v>3</v>
      </c>
      <c r="N9" s="22" t="s">
        <v>16</v>
      </c>
      <c r="O9" s="15"/>
      <c r="P9" s="16"/>
      <c r="Q9" s="20" t="s">
        <v>52</v>
      </c>
      <c r="R9" s="27">
        <v>1</v>
      </c>
      <c r="S9" s="14" t="s">
        <v>53</v>
      </c>
      <c r="T9" s="15"/>
      <c r="U9" s="16"/>
      <c r="V9" s="20" t="s">
        <v>19</v>
      </c>
      <c r="W9" s="21">
        <v>3</v>
      </c>
      <c r="X9" s="22" t="s">
        <v>16</v>
      </c>
      <c r="Y9" s="15"/>
      <c r="Z9" s="16"/>
    </row>
    <row r="10" spans="1:26" ht="20.25" customHeight="1">
      <c r="A10" s="7" t="s">
        <v>22</v>
      </c>
      <c r="B10" s="13" t="s">
        <v>94</v>
      </c>
      <c r="C10" s="26">
        <v>1</v>
      </c>
      <c r="D10" s="14" t="s">
        <v>93</v>
      </c>
      <c r="E10" s="22"/>
      <c r="F10" s="16"/>
      <c r="G10" s="77" t="s">
        <v>39</v>
      </c>
      <c r="H10" s="79">
        <v>0.5</v>
      </c>
      <c r="I10" s="14" t="s">
        <v>17</v>
      </c>
      <c r="J10" s="19"/>
      <c r="K10" s="16"/>
      <c r="L10" s="165" t="s">
        <v>54</v>
      </c>
      <c r="M10" s="166">
        <v>1</v>
      </c>
      <c r="N10" s="164" t="s">
        <v>95</v>
      </c>
      <c r="O10" s="22"/>
      <c r="P10" s="16"/>
      <c r="Q10" s="179" t="s">
        <v>56</v>
      </c>
      <c r="R10" s="178">
        <v>0.1</v>
      </c>
      <c r="S10" s="122" t="s">
        <v>53</v>
      </c>
      <c r="T10" s="15"/>
      <c r="U10" s="16"/>
      <c r="V10" s="13" t="s">
        <v>89</v>
      </c>
      <c r="W10" s="26">
        <v>30</v>
      </c>
      <c r="X10" s="14" t="s">
        <v>90</v>
      </c>
      <c r="Y10" s="22"/>
      <c r="Z10" s="16"/>
    </row>
    <row r="11" spans="1:26" ht="20.25" customHeight="1">
      <c r="A11" s="7"/>
      <c r="B11" s="17"/>
      <c r="C11" s="27"/>
      <c r="D11" s="14"/>
      <c r="E11" s="15"/>
      <c r="F11" s="16"/>
      <c r="G11" s="77" t="s">
        <v>102</v>
      </c>
      <c r="H11" s="27">
        <v>1</v>
      </c>
      <c r="I11" s="19" t="s">
        <v>17</v>
      </c>
      <c r="J11" s="30"/>
      <c r="K11" s="16"/>
      <c r="L11" s="13" t="s">
        <v>98</v>
      </c>
      <c r="M11" s="26">
        <v>1</v>
      </c>
      <c r="N11" s="14" t="s">
        <v>99</v>
      </c>
      <c r="O11" s="15"/>
      <c r="P11" s="16"/>
      <c r="Q11" s="17" t="s">
        <v>57</v>
      </c>
      <c r="R11" s="15">
        <v>0.2</v>
      </c>
      <c r="S11" s="14" t="s">
        <v>53</v>
      </c>
      <c r="T11" s="15"/>
      <c r="U11" s="16"/>
      <c r="V11" s="13"/>
      <c r="W11" s="26"/>
      <c r="X11" s="14"/>
      <c r="Y11" s="15"/>
      <c r="Z11" s="16"/>
    </row>
    <row r="12" spans="1:26" ht="17.25">
      <c r="A12" s="7"/>
      <c r="B12" s="17"/>
      <c r="C12" s="15"/>
      <c r="D12" s="19"/>
      <c r="E12" s="15"/>
      <c r="F12" s="16"/>
      <c r="G12" s="80" t="s">
        <v>24</v>
      </c>
      <c r="H12" s="27">
        <v>0.2</v>
      </c>
      <c r="I12" s="19" t="s">
        <v>17</v>
      </c>
      <c r="J12" s="30"/>
      <c r="K12" s="16"/>
      <c r="L12" s="29"/>
      <c r="M12" s="23"/>
      <c r="N12" s="14"/>
      <c r="O12" s="15"/>
      <c r="P12" s="16"/>
      <c r="Q12" s="182" t="s">
        <v>61</v>
      </c>
      <c r="R12" s="130" t="s">
        <v>112</v>
      </c>
      <c r="S12" s="19"/>
      <c r="T12" s="15"/>
      <c r="U12" s="16"/>
      <c r="V12" s="17"/>
      <c r="W12" s="15"/>
      <c r="X12" s="19"/>
      <c r="Y12" s="15"/>
      <c r="Z12" s="16"/>
    </row>
    <row r="13" spans="1:26" ht="17.25">
      <c r="A13" s="7"/>
      <c r="B13" s="369" t="s">
        <v>58</v>
      </c>
      <c r="C13" s="370"/>
      <c r="D13" s="370"/>
      <c r="E13" s="370"/>
      <c r="F13" s="371"/>
      <c r="G13" s="369" t="s">
        <v>58</v>
      </c>
      <c r="H13" s="370"/>
      <c r="I13" s="370"/>
      <c r="J13" s="370"/>
      <c r="K13" s="371"/>
      <c r="L13" s="369" t="s">
        <v>58</v>
      </c>
      <c r="M13" s="370"/>
      <c r="N13" s="370"/>
      <c r="O13" s="370"/>
      <c r="P13" s="371"/>
      <c r="Q13" s="369" t="s">
        <v>58</v>
      </c>
      <c r="R13" s="370"/>
      <c r="S13" s="370"/>
      <c r="T13" s="370"/>
      <c r="U13" s="371"/>
      <c r="V13" s="381"/>
      <c r="W13" s="382"/>
      <c r="X13" s="382"/>
      <c r="Y13" s="382"/>
      <c r="Z13" s="383"/>
    </row>
    <row r="14" spans="1:26" ht="16.5" customHeight="1">
      <c r="A14" s="7" t="s">
        <v>25</v>
      </c>
      <c r="B14" s="32" t="s">
        <v>26</v>
      </c>
      <c r="C14" s="33" t="s">
        <v>27</v>
      </c>
      <c r="D14" s="33" t="s">
        <v>28</v>
      </c>
      <c r="E14" s="33" t="s">
        <v>29</v>
      </c>
      <c r="F14" s="34"/>
      <c r="G14" s="32" t="s">
        <v>26</v>
      </c>
      <c r="H14" s="33" t="s">
        <v>27</v>
      </c>
      <c r="I14" s="33" t="s">
        <v>28</v>
      </c>
      <c r="J14" s="33" t="s">
        <v>29</v>
      </c>
      <c r="K14" s="34"/>
      <c r="L14" s="32" t="s">
        <v>26</v>
      </c>
      <c r="M14" s="33" t="s">
        <v>27</v>
      </c>
      <c r="N14" s="33" t="s">
        <v>28</v>
      </c>
      <c r="O14" s="33" t="s">
        <v>29</v>
      </c>
      <c r="P14" s="34"/>
      <c r="Q14" s="32" t="s">
        <v>26</v>
      </c>
      <c r="R14" s="33" t="s">
        <v>27</v>
      </c>
      <c r="S14" s="33" t="s">
        <v>28</v>
      </c>
      <c r="T14" s="33" t="s">
        <v>29</v>
      </c>
      <c r="U14" s="34"/>
      <c r="V14" s="32" t="s">
        <v>26</v>
      </c>
      <c r="W14" s="33" t="s">
        <v>27</v>
      </c>
      <c r="X14" s="33" t="s">
        <v>28</v>
      </c>
      <c r="Y14" s="33" t="s">
        <v>29</v>
      </c>
      <c r="Z14" s="34"/>
    </row>
    <row r="15" spans="1:26">
      <c r="A15" s="7"/>
      <c r="B15" s="35" t="s">
        <v>41</v>
      </c>
      <c r="C15" s="33">
        <v>0.2</v>
      </c>
      <c r="D15" s="33">
        <v>0</v>
      </c>
      <c r="E15" s="33">
        <v>0</v>
      </c>
      <c r="F15" s="34"/>
      <c r="G15" s="35" t="s">
        <v>30</v>
      </c>
      <c r="H15" s="33">
        <v>0.5</v>
      </c>
      <c r="I15" s="33">
        <v>0.3</v>
      </c>
      <c r="J15" s="33">
        <v>0</v>
      </c>
      <c r="K15" s="34"/>
      <c r="L15" s="35" t="s">
        <v>41</v>
      </c>
      <c r="M15" s="33">
        <v>0</v>
      </c>
      <c r="N15" s="33">
        <v>0</v>
      </c>
      <c r="O15" s="33">
        <v>1</v>
      </c>
      <c r="P15" s="34"/>
      <c r="Q15" s="35" t="s">
        <v>69</v>
      </c>
      <c r="R15" s="33">
        <v>0.4</v>
      </c>
      <c r="S15" s="33">
        <v>0</v>
      </c>
      <c r="T15" s="33">
        <v>0</v>
      </c>
      <c r="U15" s="34"/>
      <c r="V15" s="35" t="s">
        <v>30</v>
      </c>
      <c r="W15" s="33">
        <v>0</v>
      </c>
      <c r="X15" s="33">
        <v>0</v>
      </c>
      <c r="Y15" s="33">
        <v>0</v>
      </c>
      <c r="Z15" s="34"/>
    </row>
    <row r="16" spans="1:26">
      <c r="A16" s="7" t="s">
        <v>31</v>
      </c>
      <c r="B16" s="32" t="s">
        <v>32</v>
      </c>
      <c r="C16" s="33" t="s">
        <v>33</v>
      </c>
      <c r="D16" s="33" t="s">
        <v>34</v>
      </c>
      <c r="E16" s="33"/>
      <c r="F16" s="34"/>
      <c r="G16" s="32" t="s">
        <v>32</v>
      </c>
      <c r="H16" s="33" t="s">
        <v>33</v>
      </c>
      <c r="I16" s="33" t="s">
        <v>34</v>
      </c>
      <c r="J16" s="33"/>
      <c r="K16" s="34"/>
      <c r="L16" s="32" t="s">
        <v>32</v>
      </c>
      <c r="M16" s="33" t="s">
        <v>33</v>
      </c>
      <c r="N16" s="33" t="s">
        <v>34</v>
      </c>
      <c r="O16" s="33"/>
      <c r="P16" s="34"/>
      <c r="Q16" s="32" t="s">
        <v>32</v>
      </c>
      <c r="R16" s="33" t="s">
        <v>33</v>
      </c>
      <c r="S16" s="33" t="s">
        <v>34</v>
      </c>
      <c r="T16" s="33"/>
      <c r="U16" s="34"/>
      <c r="V16" s="32" t="s">
        <v>32</v>
      </c>
      <c r="W16" s="33" t="s">
        <v>33</v>
      </c>
      <c r="X16" s="33" t="s">
        <v>34</v>
      </c>
      <c r="Y16" s="33"/>
      <c r="Z16" s="34"/>
    </row>
    <row r="17" spans="1:26" ht="17.25" thickBot="1">
      <c r="B17" s="36" t="s">
        <v>35</v>
      </c>
      <c r="C17" s="37">
        <v>0</v>
      </c>
      <c r="D17" s="38">
        <f>B15*70+C15*75+D15*25+B17*60+C17*45+E15*150</f>
        <v>85</v>
      </c>
      <c r="E17" s="37"/>
      <c r="F17" s="39"/>
      <c r="G17" s="35" t="s">
        <v>35</v>
      </c>
      <c r="H17" s="33">
        <v>0.5</v>
      </c>
      <c r="I17" s="40">
        <f>G15*70+H15*75+I15*25+G17*60+H17*45+J15*150</f>
        <v>207.5</v>
      </c>
      <c r="J17" s="33"/>
      <c r="K17" s="39"/>
      <c r="L17" s="35" t="s">
        <v>35</v>
      </c>
      <c r="M17" s="33">
        <v>0</v>
      </c>
      <c r="N17" s="40">
        <f>L15*70+M15*75+N15*25+L17*60+M17*45+O15*150</f>
        <v>220</v>
      </c>
      <c r="O17" s="33"/>
      <c r="P17" s="39"/>
      <c r="Q17" s="36" t="s">
        <v>35</v>
      </c>
      <c r="R17" s="37">
        <v>0</v>
      </c>
      <c r="S17" s="38">
        <f>Q15*70+R15*75+S15*25+Q17*60+R17*45+T15*150</f>
        <v>51</v>
      </c>
      <c r="T17" s="37"/>
      <c r="U17" s="39"/>
      <c r="V17" s="36" t="s">
        <v>35</v>
      </c>
      <c r="W17" s="37">
        <v>0</v>
      </c>
      <c r="X17" s="38">
        <f>V15*70+W15*75+X15*25+V17*60+W17*45+Y15*150</f>
        <v>140</v>
      </c>
      <c r="Y17" s="37"/>
      <c r="Z17" s="39"/>
    </row>
    <row r="18" spans="1:26" ht="17.25" customHeight="1">
      <c r="B18" s="384" t="s">
        <v>82</v>
      </c>
      <c r="C18" s="385"/>
      <c r="D18" s="385"/>
      <c r="E18" s="385"/>
      <c r="F18" s="386"/>
      <c r="G18" s="326" t="s">
        <v>70</v>
      </c>
      <c r="H18" s="327"/>
      <c r="I18" s="327"/>
      <c r="J18" s="327"/>
      <c r="K18" s="328"/>
      <c r="L18" s="332" t="s">
        <v>71</v>
      </c>
      <c r="M18" s="333"/>
      <c r="N18" s="333"/>
      <c r="O18" s="333"/>
      <c r="P18" s="334"/>
      <c r="Q18" s="338" t="s">
        <v>72</v>
      </c>
      <c r="R18" s="327"/>
      <c r="S18" s="327"/>
      <c r="T18" s="327"/>
      <c r="U18" s="328"/>
      <c r="V18" s="332" t="s">
        <v>104</v>
      </c>
      <c r="W18" s="333"/>
      <c r="X18" s="333"/>
      <c r="Y18" s="333"/>
      <c r="Z18" s="334"/>
    </row>
    <row r="19" spans="1:26" ht="17.25" customHeight="1" thickBot="1">
      <c r="B19" s="387"/>
      <c r="C19" s="388"/>
      <c r="D19" s="388"/>
      <c r="E19" s="388"/>
      <c r="F19" s="389"/>
      <c r="G19" s="329"/>
      <c r="H19" s="330"/>
      <c r="I19" s="330"/>
      <c r="J19" s="330"/>
      <c r="K19" s="331"/>
      <c r="L19" s="335"/>
      <c r="M19" s="336"/>
      <c r="N19" s="336"/>
      <c r="O19" s="336"/>
      <c r="P19" s="337"/>
      <c r="Q19" s="329"/>
      <c r="R19" s="330"/>
      <c r="S19" s="330"/>
      <c r="T19" s="330"/>
      <c r="U19" s="331"/>
      <c r="V19" s="335"/>
      <c r="W19" s="336"/>
      <c r="X19" s="336"/>
      <c r="Y19" s="336"/>
      <c r="Z19" s="337"/>
    </row>
    <row r="20" spans="1:26" ht="19.5">
      <c r="B20" s="68" t="s">
        <v>43</v>
      </c>
      <c r="C20" s="69" t="s">
        <v>44</v>
      </c>
      <c r="D20" s="69" t="s">
        <v>45</v>
      </c>
      <c r="E20" s="69" t="s">
        <v>46</v>
      </c>
      <c r="F20" s="70" t="s">
        <v>47</v>
      </c>
      <c r="G20" s="8" t="s">
        <v>9</v>
      </c>
      <c r="H20" s="9" t="s">
        <v>10</v>
      </c>
      <c r="I20" s="10" t="s">
        <v>11</v>
      </c>
      <c r="J20" s="11" t="s">
        <v>12</v>
      </c>
      <c r="K20" s="12" t="s">
        <v>13</v>
      </c>
      <c r="L20" s="8" t="s">
        <v>9</v>
      </c>
      <c r="M20" s="9" t="s">
        <v>10</v>
      </c>
      <c r="N20" s="10" t="s">
        <v>11</v>
      </c>
      <c r="O20" s="11" t="s">
        <v>12</v>
      </c>
      <c r="P20" s="12" t="s">
        <v>13</v>
      </c>
      <c r="Q20" s="8" t="s">
        <v>9</v>
      </c>
      <c r="R20" s="9" t="s">
        <v>10</v>
      </c>
      <c r="S20" s="10" t="s">
        <v>11</v>
      </c>
      <c r="T20" s="11" t="s">
        <v>12</v>
      </c>
      <c r="U20" s="12" t="s">
        <v>13</v>
      </c>
      <c r="V20" s="8" t="s">
        <v>9</v>
      </c>
      <c r="W20" s="9" t="s">
        <v>10</v>
      </c>
      <c r="X20" s="10" t="s">
        <v>11</v>
      </c>
      <c r="Y20" s="11" t="s">
        <v>12</v>
      </c>
      <c r="Z20" s="12" t="s">
        <v>13</v>
      </c>
    </row>
    <row r="21" spans="1:26" ht="19.5" customHeight="1">
      <c r="A21" s="7"/>
      <c r="B21" s="71" t="s">
        <v>60</v>
      </c>
      <c r="C21" s="72">
        <v>2.5</v>
      </c>
      <c r="D21" s="72" t="s">
        <v>50</v>
      </c>
      <c r="E21" s="72"/>
      <c r="F21" s="73"/>
      <c r="G21" s="47" t="s">
        <v>37</v>
      </c>
      <c r="H21" s="27">
        <v>0.3</v>
      </c>
      <c r="I21" s="14" t="s">
        <v>53</v>
      </c>
      <c r="J21" s="18"/>
      <c r="K21" s="16"/>
      <c r="L21" s="24" t="s">
        <v>73</v>
      </c>
      <c r="M21" s="27">
        <v>1</v>
      </c>
      <c r="N21" s="22" t="s">
        <v>23</v>
      </c>
      <c r="O21" s="15"/>
      <c r="P21" s="16"/>
      <c r="Q21" s="17" t="s">
        <v>62</v>
      </c>
      <c r="R21" s="19">
        <v>1</v>
      </c>
      <c r="S21" s="14" t="s">
        <v>16</v>
      </c>
      <c r="T21" s="15"/>
      <c r="U21" s="16"/>
      <c r="V21" s="17" t="s">
        <v>105</v>
      </c>
      <c r="W21" s="19">
        <v>1</v>
      </c>
      <c r="X21" s="14" t="s">
        <v>106</v>
      </c>
      <c r="Y21" s="15"/>
      <c r="Z21" s="16"/>
    </row>
    <row r="22" spans="1:26" ht="18" customHeight="1">
      <c r="A22" s="7"/>
      <c r="B22" s="71" t="s">
        <v>103</v>
      </c>
      <c r="C22" s="72">
        <v>0.3</v>
      </c>
      <c r="D22" s="72" t="s">
        <v>50</v>
      </c>
      <c r="E22" s="72"/>
      <c r="F22" s="73"/>
      <c r="G22" s="17" t="s">
        <v>74</v>
      </c>
      <c r="H22" s="27">
        <v>0.5</v>
      </c>
      <c r="I22" s="14" t="s">
        <v>53</v>
      </c>
      <c r="J22" s="15"/>
      <c r="K22" s="16"/>
      <c r="L22" s="17" t="s">
        <v>21</v>
      </c>
      <c r="M22" s="27">
        <v>1</v>
      </c>
      <c r="N22" s="19" t="s">
        <v>51</v>
      </c>
      <c r="O22" s="15"/>
      <c r="P22" s="16"/>
      <c r="Q22" s="24" t="s">
        <v>75</v>
      </c>
      <c r="R22" s="27">
        <v>0.2</v>
      </c>
      <c r="S22" s="14" t="s">
        <v>53</v>
      </c>
      <c r="T22" s="15"/>
      <c r="U22" s="16"/>
      <c r="V22" s="163" t="s">
        <v>107</v>
      </c>
      <c r="W22" s="166">
        <v>1</v>
      </c>
      <c r="X22" s="164" t="s">
        <v>53</v>
      </c>
      <c r="Y22" s="15"/>
      <c r="Z22" s="16"/>
    </row>
    <row r="23" spans="1:26" ht="20.25" customHeight="1">
      <c r="A23" s="7" t="s">
        <v>38</v>
      </c>
      <c r="B23" s="24" t="s">
        <v>81</v>
      </c>
      <c r="C23" s="27">
        <v>0.1</v>
      </c>
      <c r="D23" s="19" t="s">
        <v>17</v>
      </c>
      <c r="E23" s="72"/>
      <c r="F23" s="73"/>
      <c r="G23" s="81" t="s">
        <v>76</v>
      </c>
      <c r="H23" s="82">
        <v>0.3</v>
      </c>
      <c r="I23" s="14" t="s">
        <v>53</v>
      </c>
      <c r="J23" s="28"/>
      <c r="K23" s="16"/>
      <c r="L23" s="165" t="s">
        <v>77</v>
      </c>
      <c r="M23" s="166" t="s">
        <v>112</v>
      </c>
      <c r="N23" s="164"/>
      <c r="O23" s="15"/>
      <c r="P23" s="16"/>
      <c r="Q23" s="20"/>
      <c r="R23" s="27"/>
      <c r="S23" s="19"/>
      <c r="T23" s="15"/>
      <c r="U23" s="16"/>
      <c r="V23" s="24"/>
      <c r="W23" s="27"/>
      <c r="X23" s="14"/>
      <c r="Y23" s="15"/>
      <c r="Z23" s="16"/>
    </row>
    <row r="24" spans="1:26" ht="18.75" customHeight="1">
      <c r="A24" s="7" t="s">
        <v>22</v>
      </c>
      <c r="B24" s="177" t="s">
        <v>100</v>
      </c>
      <c r="C24" s="178">
        <v>4</v>
      </c>
      <c r="D24" s="181" t="s">
        <v>101</v>
      </c>
      <c r="E24" s="130"/>
      <c r="F24" s="16"/>
      <c r="G24" s="20" t="s">
        <v>18</v>
      </c>
      <c r="H24" s="82">
        <v>0.2</v>
      </c>
      <c r="I24" s="14" t="s">
        <v>53</v>
      </c>
      <c r="J24" s="19"/>
      <c r="K24" s="16"/>
      <c r="L24" s="78" t="s">
        <v>78</v>
      </c>
      <c r="M24" s="21">
        <v>0.5</v>
      </c>
      <c r="N24" s="14" t="s">
        <v>53</v>
      </c>
      <c r="O24" s="15"/>
      <c r="P24" s="16"/>
      <c r="Q24" s="20"/>
      <c r="R24" s="27"/>
      <c r="S24" s="19"/>
      <c r="T24" s="15"/>
      <c r="U24" s="16"/>
      <c r="V24" s="24"/>
      <c r="W24" s="27"/>
      <c r="X24" s="14"/>
      <c r="Y24" s="15"/>
      <c r="Z24" s="16"/>
    </row>
    <row r="25" spans="1:26" ht="17.25">
      <c r="A25" s="7"/>
      <c r="B25" s="180" t="s">
        <v>108</v>
      </c>
      <c r="C25" s="124">
        <v>1</v>
      </c>
      <c r="D25" s="122" t="s">
        <v>109</v>
      </c>
      <c r="E25" s="130"/>
      <c r="F25" s="16"/>
      <c r="G25" s="179" t="s">
        <v>79</v>
      </c>
      <c r="H25" s="178" t="s">
        <v>112</v>
      </c>
      <c r="I25" s="14"/>
      <c r="J25" s="15"/>
      <c r="K25" s="16"/>
      <c r="L25" s="83"/>
      <c r="M25" s="27"/>
      <c r="N25" s="19"/>
      <c r="O25" s="15"/>
      <c r="P25" s="16"/>
      <c r="Q25" s="17"/>
      <c r="R25" s="15"/>
      <c r="S25" s="19"/>
      <c r="T25" s="15"/>
      <c r="U25" s="16"/>
      <c r="V25" s="24"/>
      <c r="W25" s="27"/>
      <c r="X25" s="19"/>
      <c r="Y25" s="15"/>
      <c r="Z25" s="16"/>
    </row>
    <row r="26" spans="1:26" ht="17.25">
      <c r="A26" s="7" t="s">
        <v>25</v>
      </c>
      <c r="B26" s="180" t="s">
        <v>110</v>
      </c>
      <c r="C26" s="124">
        <v>1</v>
      </c>
      <c r="D26" s="122" t="s">
        <v>111</v>
      </c>
      <c r="E26" s="130"/>
      <c r="F26" s="16"/>
      <c r="G26" s="84"/>
      <c r="H26" s="15"/>
      <c r="I26" s="19"/>
      <c r="J26" s="15"/>
      <c r="K26" s="16"/>
      <c r="L26" s="17"/>
      <c r="M26" s="27"/>
      <c r="N26" s="19"/>
      <c r="O26" s="15"/>
      <c r="P26" s="16"/>
      <c r="Q26" s="17"/>
      <c r="R26" s="15"/>
      <c r="S26" s="19"/>
      <c r="T26" s="15"/>
      <c r="U26" s="16"/>
      <c r="V26" s="24"/>
      <c r="W26" s="27"/>
      <c r="X26" s="19"/>
      <c r="Y26" s="15"/>
      <c r="Z26" s="16"/>
    </row>
    <row r="27" spans="1:26" ht="17.25">
      <c r="A27" s="7"/>
      <c r="B27" s="142"/>
      <c r="C27" s="143"/>
      <c r="D27" s="144"/>
      <c r="E27" s="44"/>
      <c r="F27" s="45"/>
      <c r="G27" s="41"/>
      <c r="H27" s="27"/>
      <c r="I27" s="19"/>
      <c r="J27" s="19"/>
      <c r="K27" s="16"/>
      <c r="L27" s="41"/>
      <c r="M27" s="42"/>
      <c r="N27" s="19"/>
      <c r="O27" s="44"/>
      <c r="P27" s="16"/>
      <c r="Q27" s="46"/>
      <c r="R27" s="44"/>
      <c r="S27" s="43"/>
      <c r="T27" s="44"/>
      <c r="U27" s="16"/>
      <c r="V27" s="41"/>
      <c r="W27" s="42"/>
      <c r="X27" s="43"/>
      <c r="Y27" s="44"/>
      <c r="Z27" s="45"/>
    </row>
    <row r="28" spans="1:26" ht="17.25">
      <c r="A28" s="7"/>
      <c r="B28" s="47"/>
      <c r="C28" s="48"/>
      <c r="D28" s="49"/>
      <c r="E28" s="50"/>
      <c r="F28" s="51"/>
      <c r="G28" s="41"/>
      <c r="H28" s="25"/>
      <c r="I28" s="19"/>
      <c r="J28" s="15"/>
      <c r="K28" s="16"/>
      <c r="L28" s="85"/>
      <c r="M28" s="86"/>
      <c r="N28" s="87"/>
      <c r="O28" s="88"/>
      <c r="P28" s="89"/>
      <c r="Q28" s="46"/>
      <c r="R28" s="44"/>
      <c r="S28" s="43"/>
      <c r="T28" s="44"/>
      <c r="U28" s="16"/>
      <c r="V28" s="47"/>
      <c r="W28" s="48"/>
      <c r="X28" s="49"/>
      <c r="Y28" s="50"/>
      <c r="Z28" s="90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 t="s">
        <v>26</v>
      </c>
      <c r="H29" s="33" t="s">
        <v>27</v>
      </c>
      <c r="I29" s="33" t="s">
        <v>28</v>
      </c>
      <c r="J29" s="33" t="s">
        <v>29</v>
      </c>
      <c r="K29" s="34"/>
      <c r="L29" s="32" t="s">
        <v>26</v>
      </c>
      <c r="M29" s="33" t="s">
        <v>27</v>
      </c>
      <c r="N29" s="33" t="s">
        <v>28</v>
      </c>
      <c r="O29" s="33" t="s">
        <v>29</v>
      </c>
      <c r="P29" s="34"/>
      <c r="Q29" s="32" t="s">
        <v>26</v>
      </c>
      <c r="R29" s="33" t="s">
        <v>27</v>
      </c>
      <c r="S29" s="33" t="s">
        <v>28</v>
      </c>
      <c r="T29" s="33" t="s">
        <v>29</v>
      </c>
      <c r="U29" s="34"/>
      <c r="V29" s="32" t="s">
        <v>26</v>
      </c>
      <c r="W29" s="33" t="s">
        <v>27</v>
      </c>
      <c r="X29" s="33" t="s">
        <v>28</v>
      </c>
      <c r="Y29" s="33" t="s">
        <v>29</v>
      </c>
      <c r="Z29" s="34"/>
    </row>
    <row r="30" spans="1:26">
      <c r="A30" s="7" t="s">
        <v>31</v>
      </c>
      <c r="B30" s="35" t="s">
        <v>35</v>
      </c>
      <c r="C30" s="33">
        <v>1</v>
      </c>
      <c r="D30" s="33">
        <v>0.1</v>
      </c>
      <c r="E30" s="33">
        <v>0</v>
      </c>
      <c r="F30" s="52"/>
      <c r="G30" s="35" t="s">
        <v>30</v>
      </c>
      <c r="H30" s="33">
        <v>0.3</v>
      </c>
      <c r="I30" s="33">
        <v>0.2</v>
      </c>
      <c r="J30" s="33">
        <v>0</v>
      </c>
      <c r="K30" s="34"/>
      <c r="L30" s="35" t="s">
        <v>80</v>
      </c>
      <c r="M30" s="33">
        <v>0.4</v>
      </c>
      <c r="N30" s="33">
        <v>0.1</v>
      </c>
      <c r="O30" s="33">
        <v>0</v>
      </c>
      <c r="P30" s="34"/>
      <c r="Q30" s="35" t="s">
        <v>35</v>
      </c>
      <c r="R30" s="33">
        <v>0</v>
      </c>
      <c r="S30" s="33">
        <v>0</v>
      </c>
      <c r="T30" s="33">
        <v>0</v>
      </c>
      <c r="U30" s="34"/>
      <c r="V30" s="35" t="s">
        <v>30</v>
      </c>
      <c r="W30" s="33">
        <v>0</v>
      </c>
      <c r="X30" s="33">
        <v>0</v>
      </c>
      <c r="Y30" s="33">
        <v>0</v>
      </c>
      <c r="Z30" s="34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 t="s">
        <v>32</v>
      </c>
      <c r="H31" s="54" t="s">
        <v>33</v>
      </c>
      <c r="I31" s="54" t="s">
        <v>34</v>
      </c>
      <c r="J31" s="54"/>
      <c r="K31" s="34"/>
      <c r="L31" s="53" t="s">
        <v>32</v>
      </c>
      <c r="M31" s="54" t="s">
        <v>33</v>
      </c>
      <c r="N31" s="54" t="s">
        <v>34</v>
      </c>
      <c r="O31" s="54"/>
      <c r="P31" s="34"/>
      <c r="Q31" s="53" t="s">
        <v>32</v>
      </c>
      <c r="R31" s="54" t="s">
        <v>33</v>
      </c>
      <c r="S31" s="54" t="s">
        <v>34</v>
      </c>
      <c r="T31" s="54"/>
      <c r="U31" s="34"/>
      <c r="V31" s="53" t="s">
        <v>32</v>
      </c>
      <c r="W31" s="54" t="s">
        <v>33</v>
      </c>
      <c r="X31" s="54" t="s">
        <v>34</v>
      </c>
      <c r="Y31" s="54"/>
      <c r="Z31" s="34"/>
    </row>
    <row r="32" spans="1:26" ht="17.25" thickBot="1">
      <c r="B32" s="55" t="s">
        <v>35</v>
      </c>
      <c r="C32" s="56">
        <v>0</v>
      </c>
      <c r="D32" s="57">
        <f>B30*70+C30*75+D30*25+B32*60+C32*45+E30*150</f>
        <v>77.5</v>
      </c>
      <c r="E32" s="56"/>
      <c r="F32" s="58"/>
      <c r="G32" s="55" t="s">
        <v>35</v>
      </c>
      <c r="H32" s="56">
        <v>0.5</v>
      </c>
      <c r="I32" s="57">
        <f>G30*70+H30*75+I30*25+G32*60+H32*45+J30*150</f>
        <v>190</v>
      </c>
      <c r="J32" s="56"/>
      <c r="K32" s="39"/>
      <c r="L32" s="55" t="s">
        <v>35</v>
      </c>
      <c r="M32" s="56">
        <v>0</v>
      </c>
      <c r="N32" s="57">
        <f>L30*70+M30*75+N30*25+L32*60+M32*45+O30*150</f>
        <v>116.5</v>
      </c>
      <c r="O32" s="56"/>
      <c r="P32" s="39"/>
      <c r="Q32" s="55" t="s">
        <v>35</v>
      </c>
      <c r="R32" s="56">
        <v>0</v>
      </c>
      <c r="S32" s="57">
        <f>Q30*70+R30*75+S30*25+Q32*60+R32*45+T30*150</f>
        <v>0</v>
      </c>
      <c r="T32" s="56"/>
      <c r="U32" s="39"/>
      <c r="V32" s="55" t="s">
        <v>35</v>
      </c>
      <c r="W32" s="56">
        <v>0</v>
      </c>
      <c r="X32" s="57">
        <f>V30*70+W30*75+X30*25+V32*60+W32*45+Y30*150</f>
        <v>140</v>
      </c>
      <c r="Y32" s="56"/>
      <c r="Z32" s="39"/>
    </row>
    <row r="33" spans="1:26">
      <c r="A33" s="59"/>
      <c r="B33" s="373"/>
      <c r="C33" s="373"/>
      <c r="D33" s="373"/>
      <c r="E33" s="373"/>
      <c r="F33" s="380"/>
      <c r="G33" s="372"/>
      <c r="H33" s="373"/>
      <c r="I33" s="373"/>
      <c r="J33" s="373"/>
      <c r="K33" s="380"/>
      <c r="L33" s="372"/>
      <c r="M33" s="373"/>
      <c r="N33" s="373"/>
      <c r="O33" s="373"/>
      <c r="P33" s="380"/>
      <c r="Q33" s="372"/>
      <c r="R33" s="373"/>
      <c r="S33" s="373"/>
      <c r="T33" s="373"/>
      <c r="U33" s="380"/>
      <c r="V33" s="372"/>
      <c r="W33" s="373"/>
      <c r="X33" s="373"/>
      <c r="Y33" s="373"/>
      <c r="Z33" s="380"/>
    </row>
    <row r="34" spans="1:26">
      <c r="B34" s="60"/>
    </row>
    <row r="35" spans="1:26">
      <c r="B35" s="61"/>
      <c r="G35" s="62"/>
      <c r="H35" s="62"/>
      <c r="I35" s="62"/>
    </row>
    <row r="36" spans="1:26">
      <c r="B36" s="61"/>
    </row>
  </sheetData>
  <mergeCells count="33"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T4:U4"/>
    <mergeCell ref="V4:X4"/>
    <mergeCell ref="Y4:Z4"/>
    <mergeCell ref="B5:F6"/>
    <mergeCell ref="G5:K6"/>
    <mergeCell ref="L5:P6"/>
    <mergeCell ref="Q5:U6"/>
    <mergeCell ref="V5:Z6"/>
    <mergeCell ref="B18:F19"/>
    <mergeCell ref="G18:K19"/>
    <mergeCell ref="L18:P19"/>
    <mergeCell ref="Q18:U19"/>
    <mergeCell ref="V18:Z19"/>
    <mergeCell ref="B13:F13"/>
    <mergeCell ref="G13:K13"/>
    <mergeCell ref="L13:P13"/>
    <mergeCell ref="Q13:U13"/>
    <mergeCell ref="V13:Z13"/>
    <mergeCell ref="B33:F33"/>
    <mergeCell ref="G33:K33"/>
    <mergeCell ref="L33:P33"/>
    <mergeCell ref="Q33:U33"/>
    <mergeCell ref="V33:Z33"/>
  </mergeCells>
  <phoneticPr fontId="3" type="noConversion"/>
  <printOptions horizontalCentered="1" verticalCentered="1"/>
  <pageMargins left="0" right="0" top="0" bottom="0" header="0.31496062992125984" footer="0.31496062992125984"/>
  <pageSetup paperSize="9" scale="8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C36"/>
  <sheetViews>
    <sheetView view="pageBreakPreview" zoomScale="110" zoomScaleNormal="59" zoomScaleSheetLayoutView="110" workbookViewId="0">
      <selection activeCell="B11" sqref="B11:D11"/>
    </sheetView>
  </sheetViews>
  <sheetFormatPr defaultColWidth="9" defaultRowHeight="16.5"/>
  <cols>
    <col min="1" max="1" width="3.5" style="1" customWidth="1"/>
    <col min="2" max="2" width="16.25" style="1" customWidth="1"/>
    <col min="3" max="3" width="5.75" style="1" customWidth="1"/>
    <col min="4" max="4" width="5.125" style="1" customWidth="1"/>
    <col min="5" max="5" width="3.5" style="1" customWidth="1"/>
    <col min="6" max="6" width="3.75" style="1" customWidth="1"/>
    <col min="7" max="7" width="14.875" style="1" customWidth="1"/>
    <col min="8" max="9" width="5.625" style="1" customWidth="1"/>
    <col min="10" max="10" width="3.625" style="1" customWidth="1"/>
    <col min="11" max="11" width="3.25" style="1" customWidth="1"/>
    <col min="12" max="12" width="15.875" style="1" customWidth="1"/>
    <col min="13" max="13" width="6.375" style="1" customWidth="1"/>
    <col min="14" max="14" width="5.75" style="1" customWidth="1"/>
    <col min="15" max="16" width="3.375" style="1" customWidth="1"/>
    <col min="17" max="17" width="15.875" style="1" customWidth="1"/>
    <col min="18" max="18" width="5.875" style="1" customWidth="1"/>
    <col min="19" max="19" width="4.875" style="1" customWidth="1"/>
    <col min="20" max="20" width="3.375" style="1" customWidth="1"/>
    <col min="21" max="21" width="3.125" style="1" customWidth="1"/>
    <col min="22" max="22" width="14.875" style="1" customWidth="1"/>
    <col min="23" max="23" width="6.125" style="1" customWidth="1"/>
    <col min="24" max="24" width="5.5" style="1" customWidth="1"/>
    <col min="25" max="25" width="3.25" style="1" customWidth="1"/>
    <col min="26" max="26" width="3.375" style="1" customWidth="1"/>
    <col min="27" max="29" width="9" style="1"/>
  </cols>
  <sheetData>
    <row r="1" spans="1:26" ht="44.25" customHeight="1">
      <c r="A1" s="339" t="s">
        <v>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spans="1:26" ht="21" customHeight="1">
      <c r="B2" s="2" t="s">
        <v>1</v>
      </c>
      <c r="C2" s="2" t="s">
        <v>2</v>
      </c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2" t="s">
        <v>3</v>
      </c>
      <c r="R2" s="2"/>
      <c r="S2" s="2"/>
      <c r="T2" s="2"/>
      <c r="U2" s="2"/>
      <c r="V2" s="2"/>
      <c r="W2" s="2"/>
      <c r="X2" s="2"/>
      <c r="Y2" s="2"/>
      <c r="Z2" s="2"/>
    </row>
    <row r="3" spans="1:26" ht="28.5" thickBot="1">
      <c r="B3" s="420"/>
      <c r="C3" s="420"/>
      <c r="D3" s="4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6"/>
      <c r="V3" s="391" t="s">
        <v>96</v>
      </c>
      <c r="W3" s="391"/>
      <c r="X3" s="391"/>
      <c r="Y3" s="391"/>
      <c r="Z3" s="391"/>
    </row>
    <row r="4" spans="1:26" ht="24" customHeight="1" thickBot="1">
      <c r="B4" s="359">
        <v>45138</v>
      </c>
      <c r="C4" s="360"/>
      <c r="D4" s="360"/>
      <c r="E4" s="361" t="s">
        <v>4</v>
      </c>
      <c r="F4" s="362"/>
      <c r="G4" s="359">
        <v>45139</v>
      </c>
      <c r="H4" s="360"/>
      <c r="I4" s="360"/>
      <c r="J4" s="361" t="s">
        <v>5</v>
      </c>
      <c r="K4" s="362"/>
      <c r="L4" s="359">
        <f>G4+1</f>
        <v>45140</v>
      </c>
      <c r="M4" s="360"/>
      <c r="N4" s="360"/>
      <c r="O4" s="361" t="s">
        <v>5</v>
      </c>
      <c r="P4" s="362"/>
      <c r="Q4" s="359">
        <v>45141</v>
      </c>
      <c r="R4" s="360"/>
      <c r="S4" s="360"/>
      <c r="T4" s="361" t="s">
        <v>7</v>
      </c>
      <c r="U4" s="362"/>
      <c r="V4" s="359">
        <v>45142</v>
      </c>
      <c r="W4" s="360"/>
      <c r="X4" s="360"/>
      <c r="Y4" s="361" t="s">
        <v>8</v>
      </c>
      <c r="Z4" s="362"/>
    </row>
    <row r="5" spans="1:26" ht="17.25" customHeight="1">
      <c r="B5" s="332" t="s">
        <v>83</v>
      </c>
      <c r="C5" s="333"/>
      <c r="D5" s="333"/>
      <c r="E5" s="333"/>
      <c r="F5" s="334"/>
      <c r="G5" s="401"/>
      <c r="H5" s="402"/>
      <c r="I5" s="402"/>
      <c r="J5" s="402"/>
      <c r="K5" s="403"/>
      <c r="L5" s="395"/>
      <c r="M5" s="396"/>
      <c r="N5" s="396"/>
      <c r="O5" s="396"/>
      <c r="P5" s="397"/>
      <c r="Q5" s="395"/>
      <c r="R5" s="396"/>
      <c r="S5" s="396"/>
      <c r="T5" s="396"/>
      <c r="U5" s="397"/>
      <c r="V5" s="407"/>
      <c r="W5" s="408"/>
      <c r="X5" s="408"/>
      <c r="Y5" s="408"/>
      <c r="Z5" s="409"/>
    </row>
    <row r="6" spans="1:26" ht="17.25" customHeight="1" thickBot="1">
      <c r="B6" s="335"/>
      <c r="C6" s="336"/>
      <c r="D6" s="336"/>
      <c r="E6" s="336"/>
      <c r="F6" s="337"/>
      <c r="G6" s="404"/>
      <c r="H6" s="405"/>
      <c r="I6" s="405"/>
      <c r="J6" s="405"/>
      <c r="K6" s="406"/>
      <c r="L6" s="398"/>
      <c r="M6" s="399"/>
      <c r="N6" s="399"/>
      <c r="O6" s="399"/>
      <c r="P6" s="400"/>
      <c r="Q6" s="398"/>
      <c r="R6" s="399"/>
      <c r="S6" s="399"/>
      <c r="T6" s="399"/>
      <c r="U6" s="400"/>
      <c r="V6" s="410"/>
      <c r="W6" s="411"/>
      <c r="X6" s="411"/>
      <c r="Y6" s="411"/>
      <c r="Z6" s="412"/>
    </row>
    <row r="7" spans="1:26">
      <c r="A7" s="7"/>
      <c r="B7" s="131" t="s">
        <v>9</v>
      </c>
      <c r="C7" s="132" t="s">
        <v>10</v>
      </c>
      <c r="D7" s="133" t="s">
        <v>11</v>
      </c>
      <c r="E7" s="134" t="s">
        <v>12</v>
      </c>
      <c r="F7" s="135" t="s">
        <v>13</v>
      </c>
      <c r="G7" s="63"/>
      <c r="H7" s="64"/>
      <c r="I7" s="65"/>
      <c r="J7" s="66"/>
      <c r="K7" s="67"/>
      <c r="L7" s="63"/>
      <c r="M7" s="64"/>
      <c r="N7" s="65"/>
      <c r="O7" s="66"/>
      <c r="P7" s="67"/>
      <c r="Q7" s="64"/>
      <c r="R7" s="64"/>
      <c r="S7" s="65"/>
      <c r="T7" s="66"/>
      <c r="U7" s="67"/>
      <c r="V7" s="167"/>
      <c r="W7" s="168"/>
      <c r="X7" s="169"/>
      <c r="Y7" s="170"/>
      <c r="Z7" s="171"/>
    </row>
    <row r="8" spans="1:26" ht="20.25" customHeight="1">
      <c r="A8" s="7" t="s">
        <v>14</v>
      </c>
      <c r="B8" s="17" t="s">
        <v>84</v>
      </c>
      <c r="C8" s="76">
        <v>0.6</v>
      </c>
      <c r="D8" s="14" t="s">
        <v>17</v>
      </c>
      <c r="E8" s="15"/>
      <c r="F8" s="16"/>
      <c r="G8" s="136"/>
      <c r="H8" s="125"/>
      <c r="I8" s="125"/>
      <c r="J8" s="129"/>
      <c r="K8" s="92"/>
      <c r="L8" s="136"/>
      <c r="M8" s="125"/>
      <c r="N8" s="125"/>
      <c r="O8" s="141"/>
      <c r="P8" s="92"/>
      <c r="Q8" s="146"/>
      <c r="R8" s="145"/>
      <c r="S8" s="145"/>
      <c r="T8" s="23"/>
      <c r="U8" s="92"/>
      <c r="V8" s="172"/>
      <c r="W8" s="145"/>
      <c r="X8" s="145"/>
      <c r="Y8" s="147"/>
      <c r="Z8" s="173"/>
    </row>
    <row r="9" spans="1:26" ht="18.75" customHeight="1">
      <c r="A9" s="7"/>
      <c r="B9" s="24" t="s">
        <v>85</v>
      </c>
      <c r="C9" s="119">
        <v>2</v>
      </c>
      <c r="D9" s="14" t="s">
        <v>51</v>
      </c>
      <c r="E9" s="28"/>
      <c r="F9" s="16"/>
      <c r="G9" s="137"/>
      <c r="H9" s="138"/>
      <c r="I9" s="139"/>
      <c r="J9" s="129"/>
      <c r="K9" s="92"/>
      <c r="L9" s="137"/>
      <c r="M9" s="138"/>
      <c r="N9" s="139"/>
      <c r="O9" s="129"/>
      <c r="P9" s="92"/>
      <c r="Q9" s="148"/>
      <c r="R9" s="149"/>
      <c r="S9" s="145"/>
      <c r="T9" s="95"/>
      <c r="U9" s="92"/>
      <c r="V9" s="174"/>
      <c r="W9" s="149"/>
      <c r="X9" s="175"/>
      <c r="Y9" s="147"/>
      <c r="Z9" s="173"/>
    </row>
    <row r="10" spans="1:26" ht="20.25" customHeight="1">
      <c r="A10" s="7" t="s">
        <v>22</v>
      </c>
      <c r="B10" s="24" t="s">
        <v>21</v>
      </c>
      <c r="C10" s="79">
        <v>0.6</v>
      </c>
      <c r="D10" s="14" t="s">
        <v>17</v>
      </c>
      <c r="E10" s="19"/>
      <c r="F10" s="16"/>
      <c r="G10" s="136"/>
      <c r="H10" s="140"/>
      <c r="I10" s="125"/>
      <c r="J10" s="139"/>
      <c r="K10" s="92"/>
      <c r="L10" s="136"/>
      <c r="M10" s="140"/>
      <c r="N10" s="125"/>
      <c r="O10" s="139"/>
      <c r="P10" s="92"/>
      <c r="Q10" s="150"/>
      <c r="R10" s="147"/>
      <c r="S10" s="145"/>
      <c r="T10" s="14"/>
      <c r="U10" s="92"/>
      <c r="V10" s="172"/>
      <c r="W10" s="176"/>
      <c r="X10" s="145"/>
      <c r="Y10" s="175"/>
      <c r="Z10" s="173"/>
    </row>
    <row r="11" spans="1:26" ht="20.25" customHeight="1">
      <c r="A11" s="7"/>
      <c r="B11" s="177" t="s">
        <v>86</v>
      </c>
      <c r="C11" s="178">
        <v>2</v>
      </c>
      <c r="D11" s="181" t="s">
        <v>113</v>
      </c>
      <c r="E11" s="30"/>
      <c r="F11" s="16"/>
      <c r="G11" s="136"/>
      <c r="H11" s="129"/>
      <c r="I11" s="125"/>
      <c r="J11" s="129"/>
      <c r="K11" s="92"/>
      <c r="L11" s="13"/>
      <c r="M11" s="23"/>
      <c r="N11" s="14"/>
      <c r="O11" s="23"/>
      <c r="P11" s="92"/>
      <c r="Q11" s="150"/>
      <c r="R11" s="147"/>
      <c r="S11" s="145"/>
      <c r="T11" s="96"/>
      <c r="U11" s="92"/>
      <c r="V11" s="120"/>
      <c r="W11" s="121"/>
      <c r="X11" s="122"/>
      <c r="Y11" s="23"/>
      <c r="Z11" s="92"/>
    </row>
    <row r="12" spans="1:26" ht="21">
      <c r="A12" s="7"/>
      <c r="B12" s="41"/>
      <c r="C12" s="27"/>
      <c r="D12" s="19"/>
      <c r="E12" s="30"/>
      <c r="F12" s="16"/>
      <c r="G12" s="13"/>
      <c r="H12" s="23"/>
      <c r="I12" s="14"/>
      <c r="J12" s="23"/>
      <c r="K12" s="92"/>
      <c r="L12" s="29"/>
      <c r="M12" s="23"/>
      <c r="N12" s="14"/>
      <c r="O12" s="23"/>
      <c r="P12" s="92"/>
      <c r="Q12" s="150"/>
      <c r="R12" s="147"/>
      <c r="S12" s="145"/>
      <c r="T12" s="96"/>
      <c r="U12" s="92"/>
      <c r="V12" s="13"/>
      <c r="W12" s="23"/>
      <c r="X12" s="14"/>
      <c r="Y12" s="23"/>
      <c r="Z12" s="92"/>
    </row>
    <row r="13" spans="1:26" ht="17.25">
      <c r="A13" s="7"/>
      <c r="B13" s="369" t="s">
        <v>58</v>
      </c>
      <c r="C13" s="370"/>
      <c r="D13" s="370"/>
      <c r="E13" s="370"/>
      <c r="F13" s="371"/>
      <c r="G13" s="381"/>
      <c r="H13" s="382"/>
      <c r="I13" s="382"/>
      <c r="J13" s="382"/>
      <c r="K13" s="383"/>
      <c r="L13" s="29"/>
      <c r="M13" s="23"/>
      <c r="N13" s="14"/>
      <c r="O13" s="23"/>
      <c r="P13" s="92"/>
      <c r="Q13" s="381"/>
      <c r="R13" s="382"/>
      <c r="S13" s="382"/>
      <c r="T13" s="382"/>
      <c r="U13" s="383"/>
      <c r="V13" s="381"/>
      <c r="W13" s="382"/>
      <c r="X13" s="382"/>
      <c r="Y13" s="382"/>
      <c r="Z13" s="383"/>
    </row>
    <row r="14" spans="1:26" ht="16.5" customHeight="1">
      <c r="A14" s="7" t="s">
        <v>25</v>
      </c>
      <c r="B14" s="97" t="s">
        <v>26</v>
      </c>
      <c r="C14" s="98" t="s">
        <v>27</v>
      </c>
      <c r="D14" s="98" t="s">
        <v>28</v>
      </c>
      <c r="E14" s="98" t="s">
        <v>29</v>
      </c>
      <c r="F14" s="99"/>
      <c r="G14" s="97"/>
      <c r="H14" s="98"/>
      <c r="I14" s="98"/>
      <c r="J14" s="98"/>
      <c r="K14" s="99"/>
      <c r="L14" s="97"/>
      <c r="M14" s="98"/>
      <c r="N14" s="98"/>
      <c r="O14" s="98"/>
      <c r="P14" s="99"/>
      <c r="Q14" s="97"/>
      <c r="R14" s="98"/>
      <c r="S14" s="98"/>
      <c r="T14" s="98"/>
      <c r="U14" s="99"/>
      <c r="V14" s="97"/>
      <c r="W14" s="98"/>
      <c r="X14" s="98"/>
      <c r="Y14" s="98"/>
      <c r="Z14" s="99"/>
    </row>
    <row r="15" spans="1:26">
      <c r="A15" s="7"/>
      <c r="B15" s="100" t="s">
        <v>30</v>
      </c>
      <c r="C15" s="98">
        <v>0.5</v>
      </c>
      <c r="D15" s="98">
        <v>0.1</v>
      </c>
      <c r="E15" s="98">
        <v>0</v>
      </c>
      <c r="F15" s="99"/>
      <c r="G15" s="100"/>
      <c r="H15" s="98"/>
      <c r="I15" s="98"/>
      <c r="J15" s="98"/>
      <c r="K15" s="99"/>
      <c r="L15" s="100"/>
      <c r="M15" s="98"/>
      <c r="N15" s="98"/>
      <c r="O15" s="98"/>
      <c r="P15" s="99"/>
      <c r="Q15" s="100"/>
      <c r="R15" s="98"/>
      <c r="S15" s="98"/>
      <c r="T15" s="98"/>
      <c r="U15" s="99"/>
      <c r="V15" s="100"/>
      <c r="W15" s="98"/>
      <c r="X15" s="98"/>
      <c r="Y15" s="98"/>
      <c r="Z15" s="99"/>
    </row>
    <row r="16" spans="1:26">
      <c r="A16" s="7" t="s">
        <v>31</v>
      </c>
      <c r="B16" s="97" t="s">
        <v>32</v>
      </c>
      <c r="C16" s="98" t="s">
        <v>33</v>
      </c>
      <c r="D16" s="98" t="s">
        <v>34</v>
      </c>
      <c r="E16" s="98"/>
      <c r="F16" s="99"/>
      <c r="G16" s="97"/>
      <c r="H16" s="98"/>
      <c r="I16" s="98"/>
      <c r="J16" s="98"/>
      <c r="K16" s="99"/>
      <c r="L16" s="97"/>
      <c r="M16" s="98"/>
      <c r="N16" s="98"/>
      <c r="O16" s="98"/>
      <c r="P16" s="99"/>
      <c r="Q16" s="97"/>
      <c r="R16" s="98"/>
      <c r="S16" s="98"/>
      <c r="T16" s="98"/>
      <c r="U16" s="99"/>
      <c r="V16" s="97"/>
      <c r="W16" s="98"/>
      <c r="X16" s="98"/>
      <c r="Y16" s="98"/>
      <c r="Z16" s="99"/>
    </row>
    <row r="17" spans="1:26" ht="17.25" thickBot="1">
      <c r="B17" s="101" t="s">
        <v>35</v>
      </c>
      <c r="C17" s="102">
        <v>0.5</v>
      </c>
      <c r="D17" s="103">
        <f>B15*70+C15*75+D15*25+B17*60+C17*45+E15*150</f>
        <v>202.5</v>
      </c>
      <c r="E17" s="102"/>
      <c r="F17" s="104"/>
      <c r="G17" s="100"/>
      <c r="H17" s="98"/>
      <c r="I17" s="105"/>
      <c r="J17" s="98"/>
      <c r="K17" s="104"/>
      <c r="L17" s="100"/>
      <c r="M17" s="98"/>
      <c r="N17" s="105"/>
      <c r="O17" s="98"/>
      <c r="P17" s="104"/>
      <c r="Q17" s="100"/>
      <c r="R17" s="98"/>
      <c r="S17" s="105"/>
      <c r="T17" s="98"/>
      <c r="U17" s="104"/>
      <c r="V17" s="100"/>
      <c r="W17" s="98"/>
      <c r="X17" s="105"/>
      <c r="Y17" s="98"/>
      <c r="Z17" s="104"/>
    </row>
    <row r="18" spans="1:26" ht="17.25" customHeight="1">
      <c r="B18" s="413" t="s">
        <v>87</v>
      </c>
      <c r="C18" s="402"/>
      <c r="D18" s="402"/>
      <c r="E18" s="402"/>
      <c r="F18" s="403"/>
      <c r="G18" s="395"/>
      <c r="H18" s="396"/>
      <c r="I18" s="396"/>
      <c r="J18" s="396"/>
      <c r="K18" s="397"/>
      <c r="L18" s="414"/>
      <c r="M18" s="415"/>
      <c r="N18" s="415"/>
      <c r="O18" s="415"/>
      <c r="P18" s="416"/>
      <c r="Q18" s="413"/>
      <c r="R18" s="402"/>
      <c r="S18" s="402"/>
      <c r="T18" s="402"/>
      <c r="U18" s="403"/>
      <c r="V18" s="395"/>
      <c r="W18" s="396"/>
      <c r="X18" s="396"/>
      <c r="Y18" s="396"/>
      <c r="Z18" s="397"/>
    </row>
    <row r="19" spans="1:26" ht="17.25" customHeight="1" thickBot="1">
      <c r="B19" s="404"/>
      <c r="C19" s="405"/>
      <c r="D19" s="405"/>
      <c r="E19" s="405"/>
      <c r="F19" s="406"/>
      <c r="G19" s="398"/>
      <c r="H19" s="399"/>
      <c r="I19" s="399"/>
      <c r="J19" s="399"/>
      <c r="K19" s="400"/>
      <c r="L19" s="417"/>
      <c r="M19" s="418"/>
      <c r="N19" s="418"/>
      <c r="O19" s="418"/>
      <c r="P19" s="419"/>
      <c r="Q19" s="404"/>
      <c r="R19" s="405"/>
      <c r="S19" s="405"/>
      <c r="T19" s="405"/>
      <c r="U19" s="406"/>
      <c r="V19" s="398"/>
      <c r="W19" s="399"/>
      <c r="X19" s="399"/>
      <c r="Y19" s="399"/>
      <c r="Z19" s="400"/>
    </row>
    <row r="20" spans="1:26" ht="17.25" customHeight="1">
      <c r="B20" s="63" t="s">
        <v>9</v>
      </c>
      <c r="C20" s="64" t="s">
        <v>10</v>
      </c>
      <c r="D20" s="65" t="s">
        <v>11</v>
      </c>
      <c r="E20" s="66" t="s">
        <v>12</v>
      </c>
      <c r="F20" s="67" t="s">
        <v>13</v>
      </c>
      <c r="G20" s="8"/>
      <c r="H20" s="9"/>
      <c r="I20" s="10"/>
      <c r="J20" s="11"/>
      <c r="K20" s="12"/>
      <c r="L20" s="63"/>
      <c r="M20" s="64"/>
      <c r="N20" s="65"/>
      <c r="O20" s="66"/>
      <c r="P20" s="106"/>
      <c r="Q20" s="63"/>
      <c r="R20" s="64"/>
      <c r="S20" s="65"/>
      <c r="T20" s="66"/>
      <c r="U20" s="67"/>
      <c r="V20" s="8"/>
      <c r="W20" s="9"/>
      <c r="X20" s="10"/>
      <c r="Y20" s="11"/>
      <c r="Z20" s="12"/>
    </row>
    <row r="21" spans="1:26" ht="19.5" customHeight="1">
      <c r="A21" s="7"/>
      <c r="B21" s="165" t="s">
        <v>36</v>
      </c>
      <c r="C21" s="166">
        <v>1</v>
      </c>
      <c r="D21" s="164" t="s">
        <v>17</v>
      </c>
      <c r="E21" s="23"/>
      <c r="F21" s="92"/>
      <c r="G21" s="117"/>
      <c r="H21" s="74"/>
      <c r="I21" s="74"/>
      <c r="J21" s="23"/>
      <c r="K21" s="16"/>
      <c r="L21" s="94"/>
      <c r="M21" s="14"/>
      <c r="N21" s="14"/>
      <c r="O21" s="23"/>
      <c r="P21" s="92"/>
      <c r="Q21" s="151"/>
      <c r="R21" s="152"/>
      <c r="S21" s="153"/>
      <c r="T21" s="23"/>
      <c r="U21" s="92"/>
      <c r="V21" s="136"/>
      <c r="W21" s="125"/>
      <c r="X21" s="125"/>
      <c r="Y21" s="121"/>
      <c r="Z21" s="16"/>
    </row>
    <row r="22" spans="1:26" ht="18" customHeight="1">
      <c r="A22" s="7"/>
      <c r="B22" s="94" t="s">
        <v>88</v>
      </c>
      <c r="C22" s="26">
        <v>0.5</v>
      </c>
      <c r="D22" s="14" t="s">
        <v>17</v>
      </c>
      <c r="E22" s="23"/>
      <c r="F22" s="92"/>
      <c r="G22" s="117"/>
      <c r="H22" s="74"/>
      <c r="I22" s="74"/>
      <c r="J22" s="23"/>
      <c r="K22" s="16"/>
      <c r="L22" s="13"/>
      <c r="M22" s="26"/>
      <c r="N22" s="14"/>
      <c r="O22" s="23"/>
      <c r="P22" s="92"/>
      <c r="Q22" s="151"/>
      <c r="R22" s="152"/>
      <c r="S22" s="154"/>
      <c r="T22" s="23"/>
      <c r="U22" s="92"/>
      <c r="V22" s="155"/>
      <c r="W22" s="156"/>
      <c r="X22" s="125"/>
      <c r="Y22" s="23"/>
      <c r="Z22" s="16"/>
    </row>
    <row r="23" spans="1:26" ht="20.25" customHeight="1">
      <c r="A23" s="7" t="s">
        <v>38</v>
      </c>
      <c r="B23" s="180"/>
      <c r="C23" s="124"/>
      <c r="D23" s="122"/>
      <c r="E23" s="23"/>
      <c r="F23" s="92"/>
      <c r="G23" s="117"/>
      <c r="H23" s="74"/>
      <c r="I23" s="14"/>
      <c r="J23" s="118"/>
      <c r="K23" s="75"/>
      <c r="L23" s="161"/>
      <c r="M23" s="162"/>
      <c r="N23" s="122"/>
      <c r="O23" s="121"/>
      <c r="P23" s="92"/>
      <c r="Q23" s="94"/>
      <c r="R23" s="26"/>
      <c r="S23" s="14"/>
      <c r="T23" s="23"/>
      <c r="U23" s="92"/>
      <c r="V23" s="136"/>
      <c r="W23" s="140"/>
      <c r="X23" s="125"/>
      <c r="Y23" s="118"/>
      <c r="Z23" s="75"/>
    </row>
    <row r="24" spans="1:26" ht="18.75" customHeight="1">
      <c r="A24" s="7" t="s">
        <v>22</v>
      </c>
      <c r="B24" s="93"/>
      <c r="C24" s="26"/>
      <c r="D24" s="14"/>
      <c r="E24" s="23"/>
      <c r="F24" s="92"/>
      <c r="G24" s="94"/>
      <c r="H24" s="26"/>
      <c r="I24" s="14"/>
      <c r="J24" s="23"/>
      <c r="K24" s="92"/>
      <c r="L24" s="123"/>
      <c r="M24" s="124"/>
      <c r="N24" s="122"/>
      <c r="O24" s="121"/>
      <c r="P24" s="92"/>
      <c r="Q24" s="93"/>
      <c r="R24" s="26"/>
      <c r="S24" s="14"/>
      <c r="T24" s="23"/>
      <c r="U24" s="92"/>
      <c r="V24" s="155"/>
      <c r="W24" s="157"/>
      <c r="X24" s="125"/>
      <c r="Y24" s="23"/>
      <c r="Z24" s="92"/>
    </row>
    <row r="25" spans="1:26" ht="17.25">
      <c r="A25" s="7"/>
      <c r="B25" s="123"/>
      <c r="C25" s="124"/>
      <c r="D25" s="122"/>
      <c r="E25" s="23"/>
      <c r="F25" s="92"/>
      <c r="G25" s="94"/>
      <c r="H25" s="26"/>
      <c r="I25" s="14"/>
      <c r="J25" s="23"/>
      <c r="K25" s="92"/>
      <c r="L25" s="123"/>
      <c r="M25" s="124"/>
      <c r="N25" s="122"/>
      <c r="O25" s="121"/>
      <c r="P25" s="92"/>
      <c r="Q25" s="13"/>
      <c r="R25" s="23"/>
      <c r="S25" s="14"/>
      <c r="T25" s="23"/>
      <c r="U25" s="92"/>
      <c r="V25" s="158"/>
      <c r="W25" s="159"/>
      <c r="X25" s="160"/>
      <c r="Y25" s="23"/>
      <c r="Z25" s="92"/>
    </row>
    <row r="26" spans="1:26" ht="17.25">
      <c r="A26" s="7" t="s">
        <v>25</v>
      </c>
      <c r="B26" s="120"/>
      <c r="C26" s="124"/>
      <c r="D26" s="122"/>
      <c r="E26" s="23"/>
      <c r="F26" s="92"/>
      <c r="G26" s="13"/>
      <c r="H26" s="14"/>
      <c r="I26" s="14"/>
      <c r="J26" s="23"/>
      <c r="K26" s="92"/>
      <c r="L26" s="120"/>
      <c r="M26" s="124"/>
      <c r="N26" s="122"/>
      <c r="O26" s="121"/>
      <c r="P26" s="92"/>
      <c r="Q26" s="13"/>
      <c r="R26" s="23"/>
      <c r="S26" s="14"/>
      <c r="T26" s="23"/>
      <c r="U26" s="92"/>
      <c r="V26" s="94"/>
      <c r="W26" s="26"/>
      <c r="X26" s="14"/>
      <c r="Y26" s="23"/>
      <c r="Z26" s="92"/>
    </row>
    <row r="27" spans="1:26" ht="17.25">
      <c r="A27" s="7"/>
      <c r="B27" s="120"/>
      <c r="C27" s="124"/>
      <c r="D27" s="122"/>
      <c r="E27" s="107"/>
      <c r="F27" s="108"/>
      <c r="G27" s="94"/>
      <c r="H27" s="26"/>
      <c r="I27" s="14"/>
      <c r="J27" s="14"/>
      <c r="K27" s="92"/>
      <c r="L27" s="109"/>
      <c r="M27" s="110"/>
      <c r="N27" s="111"/>
      <c r="O27" s="107"/>
      <c r="P27" s="92"/>
      <c r="Q27" s="112"/>
      <c r="R27" s="107"/>
      <c r="S27" s="111"/>
      <c r="T27" s="107"/>
      <c r="U27" s="92"/>
      <c r="V27" s="109"/>
      <c r="W27" s="110"/>
      <c r="X27" s="111"/>
      <c r="Y27" s="107"/>
      <c r="Z27" s="108"/>
    </row>
    <row r="28" spans="1:26" ht="17.25">
      <c r="A28" s="7"/>
      <c r="B28" s="113"/>
      <c r="C28" s="91"/>
      <c r="D28" s="114"/>
      <c r="E28" s="115"/>
      <c r="F28" s="116"/>
      <c r="G28" s="94"/>
      <c r="H28" s="26"/>
      <c r="I28" s="14"/>
      <c r="J28" s="23"/>
      <c r="K28" s="92"/>
      <c r="L28" s="109"/>
      <c r="M28" s="110"/>
      <c r="N28" s="111"/>
      <c r="O28" s="107"/>
      <c r="P28" s="92"/>
      <c r="Q28" s="112"/>
      <c r="R28" s="107"/>
      <c r="S28" s="111"/>
      <c r="T28" s="107"/>
      <c r="U28" s="92"/>
      <c r="V28" s="113"/>
      <c r="W28" s="91"/>
      <c r="X28" s="114"/>
      <c r="Y28" s="115"/>
      <c r="Z28" s="116"/>
    </row>
    <row r="29" spans="1:26">
      <c r="A29" s="7"/>
      <c r="B29" s="32" t="s">
        <v>26</v>
      </c>
      <c r="C29" s="33" t="s">
        <v>27</v>
      </c>
      <c r="D29" s="33" t="s">
        <v>28</v>
      </c>
      <c r="E29" s="33" t="s">
        <v>29</v>
      </c>
      <c r="F29" s="52"/>
      <c r="G29" s="32"/>
      <c r="H29" s="33"/>
      <c r="I29" s="33"/>
      <c r="J29" s="33"/>
      <c r="K29" s="34"/>
      <c r="L29" s="32"/>
      <c r="M29" s="33"/>
      <c r="N29" s="33"/>
      <c r="O29" s="33"/>
      <c r="P29" s="34"/>
      <c r="Q29" s="32"/>
      <c r="R29" s="33"/>
      <c r="S29" s="33"/>
      <c r="T29" s="33"/>
      <c r="U29" s="34"/>
      <c r="V29" s="32"/>
      <c r="W29" s="33"/>
      <c r="X29" s="33"/>
      <c r="Y29" s="33"/>
      <c r="Z29" s="52"/>
    </row>
    <row r="30" spans="1:26">
      <c r="A30" s="7" t="s">
        <v>31</v>
      </c>
      <c r="B30" s="35" t="s">
        <v>30</v>
      </c>
      <c r="C30" s="33">
        <v>0</v>
      </c>
      <c r="D30" s="33">
        <v>0</v>
      </c>
      <c r="E30" s="33">
        <v>0</v>
      </c>
      <c r="F30" s="52"/>
      <c r="G30" s="35"/>
      <c r="H30" s="33"/>
      <c r="I30" s="33"/>
      <c r="J30" s="33"/>
      <c r="K30" s="34"/>
      <c r="L30" s="35"/>
      <c r="M30" s="33"/>
      <c r="N30" s="33"/>
      <c r="O30" s="33"/>
      <c r="P30" s="34"/>
      <c r="Q30" s="35"/>
      <c r="R30" s="33"/>
      <c r="S30" s="33"/>
      <c r="T30" s="33"/>
      <c r="U30" s="34"/>
      <c r="V30" s="35"/>
      <c r="W30" s="33"/>
      <c r="X30" s="33"/>
      <c r="Y30" s="33"/>
      <c r="Z30" s="52"/>
    </row>
    <row r="31" spans="1:26">
      <c r="A31" s="7"/>
      <c r="B31" s="53" t="s">
        <v>32</v>
      </c>
      <c r="C31" s="54" t="s">
        <v>33</v>
      </c>
      <c r="D31" s="54" t="s">
        <v>34</v>
      </c>
      <c r="E31" s="54"/>
      <c r="F31" s="52"/>
      <c r="G31" s="53"/>
      <c r="H31" s="54"/>
      <c r="I31" s="54"/>
      <c r="J31" s="54"/>
      <c r="K31" s="34"/>
      <c r="L31" s="53"/>
      <c r="M31" s="54"/>
      <c r="N31" s="54"/>
      <c r="O31" s="54"/>
      <c r="P31" s="34"/>
      <c r="Q31" s="53"/>
      <c r="R31" s="54"/>
      <c r="S31" s="54"/>
      <c r="T31" s="54"/>
      <c r="U31" s="34"/>
      <c r="V31" s="53"/>
      <c r="W31" s="54"/>
      <c r="X31" s="54"/>
      <c r="Y31" s="54"/>
      <c r="Z31" s="52"/>
    </row>
    <row r="32" spans="1:26" ht="17.25" thickBot="1">
      <c r="B32" s="55" t="s">
        <v>35</v>
      </c>
      <c r="C32" s="56">
        <v>0</v>
      </c>
      <c r="D32" s="57">
        <f>B30*70+C30*75+D30*25+B32*60+C32*45+E30*150</f>
        <v>140</v>
      </c>
      <c r="E32" s="56"/>
      <c r="F32" s="58"/>
      <c r="G32" s="55"/>
      <c r="H32" s="56"/>
      <c r="I32" s="57"/>
      <c r="J32" s="56"/>
      <c r="K32" s="39"/>
      <c r="L32" s="55"/>
      <c r="M32" s="56"/>
      <c r="N32" s="57"/>
      <c r="O32" s="56"/>
      <c r="P32" s="39"/>
      <c r="Q32" s="55"/>
      <c r="R32" s="56"/>
      <c r="S32" s="57"/>
      <c r="T32" s="56"/>
      <c r="U32" s="39"/>
      <c r="V32" s="55"/>
      <c r="W32" s="56"/>
      <c r="X32" s="57"/>
      <c r="Y32" s="56"/>
      <c r="Z32" s="58"/>
    </row>
    <row r="33" spans="1:26">
      <c r="A33" s="59"/>
      <c r="B33" s="373"/>
      <c r="C33" s="373"/>
      <c r="D33" s="373"/>
      <c r="E33" s="373"/>
      <c r="F33" s="380"/>
      <c r="G33" s="372"/>
      <c r="H33" s="373"/>
      <c r="I33" s="373"/>
      <c r="J33" s="373"/>
      <c r="K33" s="380"/>
      <c r="L33" s="372"/>
      <c r="M33" s="373"/>
      <c r="N33" s="373"/>
      <c r="O33" s="373"/>
      <c r="P33" s="380"/>
      <c r="Q33" s="392"/>
      <c r="R33" s="393"/>
      <c r="S33" s="393"/>
      <c r="T33" s="393"/>
      <c r="U33" s="394"/>
      <c r="V33" s="392"/>
      <c r="W33" s="393"/>
      <c r="X33" s="393"/>
      <c r="Y33" s="393"/>
      <c r="Z33" s="394"/>
    </row>
    <row r="34" spans="1:26">
      <c r="B34" s="60"/>
    </row>
    <row r="35" spans="1:26">
      <c r="B35" s="61"/>
      <c r="G35" s="62"/>
      <c r="H35" s="62"/>
      <c r="I35" s="62"/>
    </row>
    <row r="36" spans="1:26">
      <c r="B36" s="61"/>
    </row>
  </sheetData>
  <mergeCells count="32">
    <mergeCell ref="G13:K13"/>
    <mergeCell ref="A1:Z1"/>
    <mergeCell ref="B3:C3"/>
    <mergeCell ref="V3:Z3"/>
    <mergeCell ref="B4:D4"/>
    <mergeCell ref="E4:F4"/>
    <mergeCell ref="G4:I4"/>
    <mergeCell ref="J4:K4"/>
    <mergeCell ref="L4:N4"/>
    <mergeCell ref="O4:P4"/>
    <mergeCell ref="Q4:S4"/>
    <mergeCell ref="V18:Z19"/>
    <mergeCell ref="T4:U4"/>
    <mergeCell ref="V4:X4"/>
    <mergeCell ref="Y4:Z4"/>
    <mergeCell ref="B5:F6"/>
    <mergeCell ref="G5:K6"/>
    <mergeCell ref="L5:P6"/>
    <mergeCell ref="Q5:U6"/>
    <mergeCell ref="V5:Z6"/>
    <mergeCell ref="Q13:U13"/>
    <mergeCell ref="B13:F13"/>
    <mergeCell ref="B18:F19"/>
    <mergeCell ref="G18:K19"/>
    <mergeCell ref="L18:P19"/>
    <mergeCell ref="Q18:U19"/>
    <mergeCell ref="V13:Z13"/>
    <mergeCell ref="B33:F33"/>
    <mergeCell ref="G33:K33"/>
    <mergeCell ref="L33:P33"/>
    <mergeCell ref="Q33:U33"/>
    <mergeCell ref="V33:Z33"/>
  </mergeCells>
  <phoneticPr fontId="3" type="noConversion"/>
  <printOptions horizontalCentered="1" verticalCentered="1"/>
  <pageMargins left="0" right="0" top="0" bottom="0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8</vt:i4>
      </vt:variant>
    </vt:vector>
  </HeadingPairs>
  <TitlesOfParts>
    <vt:vector size="17" baseType="lpstr">
      <vt:lpstr>工作表1</vt:lpstr>
      <vt:lpstr>0106-0110</vt:lpstr>
      <vt:lpstr>0113-0117</vt:lpstr>
      <vt:lpstr>0120</vt:lpstr>
      <vt:lpstr>0210-0214</vt:lpstr>
      <vt:lpstr>0217-0221</vt:lpstr>
      <vt:lpstr>0224-0228</vt:lpstr>
      <vt:lpstr>7.24-7.28</vt:lpstr>
      <vt:lpstr>7.31</vt:lpstr>
      <vt:lpstr>'0106-0110'!Print_Area</vt:lpstr>
      <vt:lpstr>'0113-0117'!Print_Area</vt:lpstr>
      <vt:lpstr>'0120'!Print_Area</vt:lpstr>
      <vt:lpstr>'0210-0214'!Print_Area</vt:lpstr>
      <vt:lpstr>'0217-0221'!Print_Area</vt:lpstr>
      <vt:lpstr>'0224-0228'!Print_Area</vt:lpstr>
      <vt:lpstr>'7.24-7.28'!Print_Area</vt:lpstr>
      <vt:lpstr>'7.31'!Print_Area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2024-09-30T07:44:35Z</cp:lastPrinted>
  <dcterms:created xsi:type="dcterms:W3CDTF">2022-11-19T11:39:31Z</dcterms:created>
  <dcterms:modified xsi:type="dcterms:W3CDTF">2025-02-12T04:27:54Z</dcterms:modified>
</cp:coreProperties>
</file>